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680" tabRatio="832" activeTab="8"/>
  </bookViews>
  <sheets>
    <sheet name="งบแสดงฐานะ" sheetId="1" r:id="rId1"/>
    <sheet name="ข้อมูลทั่วไป" sheetId="2" r:id="rId2"/>
    <sheet name="เหตุ2" sheetId="3" r:id="rId3"/>
    <sheet name="เหตุ3" sheetId="5" r:id="rId4"/>
    <sheet name="เหตุ4" sheetId="8" r:id="rId5"/>
    <sheet name="เหตุ5" sheetId="10" r:id="rId6"/>
    <sheet name="เหตุ6" sheetId="17" r:id="rId7"/>
    <sheet name="เหตุ7" sheetId="19" r:id="rId8"/>
    <sheet name="เหตุ8" sheetId="21" r:id="rId9"/>
    <sheet name="เหตุ9" sheetId="23" r:id="rId10"/>
    <sheet name="เหตุ9.1" sheetId="24" r:id="rId11"/>
    <sheet name="เหตุ9.2" sheetId="48" r:id="rId12"/>
    <sheet name="00410" sheetId="26" r:id="rId13"/>
    <sheet name="00110" sheetId="27" r:id="rId14"/>
    <sheet name="00120" sheetId="28" r:id="rId15"/>
    <sheet name="00210" sheetId="29" r:id="rId16"/>
    <sheet name="00220" sheetId="30" r:id="rId17"/>
    <sheet name="00240" sheetId="32" r:id="rId18"/>
    <sheet name="00250" sheetId="33" r:id="rId19"/>
    <sheet name="00260" sheetId="34" r:id="rId20"/>
    <sheet name="จ่ายจากรายรับแผนรวม" sheetId="38" r:id="rId21"/>
    <sheet name="รายจ่ายจากสะสม" sheetId="39" r:id="rId22"/>
    <sheet name="รายจ่ายเงินทุนสำรองเงินสะสม" sheetId="49" r:id="rId23"/>
    <sheet name="งบแสดงผลจ่ายจากรายรับ" sheetId="40" r:id="rId24"/>
    <sheet name="จ่ายจากเงินรายรับและเงินสะสม" sheetId="41" r:id="rId25"/>
    <sheet name="1.ครุภัณฑ์" sheetId="44" r:id="rId26"/>
    <sheet name="2.ที่ดินและสิ่งก่อสร้าง" sheetId="45" r:id="rId27"/>
    <sheet name="จ่ายจากเงินรายรับสะสมทุนสำรอง" sheetId="46" r:id="rId28"/>
    <sheet name="จ่ายจากเงินรายรับสะสมเงินกู้" sheetId="47" r:id="rId29"/>
  </sheets>
  <definedNames>
    <definedName name="_xlnm.Print_Titles" localSheetId="3">เหตุ3!$1:$5</definedName>
    <definedName name="_xlnm.Print_Titles" localSheetId="4">เหตุ4!$1:$5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7" l="1"/>
  <c r="G93" i="17" l="1"/>
  <c r="D46" i="45"/>
  <c r="D27" i="44"/>
  <c r="D22" i="44"/>
  <c r="D12" i="44"/>
  <c r="D41" i="44"/>
  <c r="D37" i="44"/>
  <c r="D34" i="44"/>
  <c r="E13" i="40"/>
  <c r="D15" i="44"/>
  <c r="F28" i="47"/>
  <c r="F16" i="47"/>
  <c r="H15" i="47"/>
  <c r="H14" i="47"/>
  <c r="H13" i="47"/>
  <c r="H12" i="47"/>
  <c r="H11" i="47"/>
  <c r="H10" i="47"/>
  <c r="H9" i="47"/>
  <c r="H8" i="47"/>
  <c r="H7" i="47"/>
  <c r="H6" i="47"/>
  <c r="F27" i="46"/>
  <c r="G27" i="46"/>
  <c r="D27" i="46"/>
  <c r="G15" i="46"/>
  <c r="G14" i="46"/>
  <c r="G13" i="46"/>
  <c r="G12" i="46"/>
  <c r="G11" i="46"/>
  <c r="G10" i="46"/>
  <c r="G9" i="46"/>
  <c r="G8" i="46"/>
  <c r="G7" i="46"/>
  <c r="G6" i="46"/>
  <c r="F16" i="46"/>
  <c r="D26" i="41"/>
  <c r="C26" i="41"/>
  <c r="B26" i="41"/>
  <c r="F14" i="41"/>
  <c r="D16" i="41"/>
  <c r="B16" i="41"/>
  <c r="C16" i="41"/>
  <c r="F15" i="41"/>
  <c r="F13" i="41"/>
  <c r="F12" i="41"/>
  <c r="F11" i="41"/>
  <c r="F10" i="41"/>
  <c r="F9" i="41"/>
  <c r="F8" i="41"/>
  <c r="F7" i="41"/>
  <c r="F6" i="41"/>
  <c r="G16" i="41"/>
  <c r="H16" i="41"/>
  <c r="I16" i="41"/>
  <c r="J16" i="41"/>
  <c r="K16" i="41"/>
  <c r="L16" i="41"/>
  <c r="M16" i="41"/>
  <c r="N16" i="41"/>
  <c r="D25" i="40"/>
  <c r="E25" i="40"/>
  <c r="C25" i="40"/>
  <c r="E24" i="40"/>
  <c r="D16" i="40"/>
  <c r="C15" i="40"/>
  <c r="C12" i="40"/>
  <c r="C9" i="40"/>
  <c r="C8" i="40"/>
  <c r="C7" i="40"/>
  <c r="C6" i="40"/>
  <c r="D7" i="49"/>
  <c r="C10" i="49"/>
  <c r="D10" i="49"/>
  <c r="A1" i="49"/>
  <c r="L14" i="38"/>
  <c r="F13" i="32"/>
  <c r="F11" i="30"/>
  <c r="D15" i="29"/>
  <c r="G11" i="29"/>
  <c r="F15" i="29"/>
  <c r="G12" i="29"/>
  <c r="G6" i="27"/>
  <c r="G5" i="27"/>
  <c r="G12" i="27"/>
  <c r="E13" i="19"/>
  <c r="F16" i="41" l="1"/>
  <c r="F5" i="26"/>
  <c r="F28" i="21" l="1"/>
  <c r="C28" i="21"/>
  <c r="C15" i="21"/>
  <c r="D22" i="24"/>
  <c r="H22" i="24"/>
  <c r="G22" i="24"/>
  <c r="F22" i="24"/>
  <c r="E22" i="24"/>
  <c r="D26" i="48"/>
  <c r="G26" i="48"/>
  <c r="F26" i="48"/>
  <c r="E26" i="48"/>
  <c r="G22" i="48"/>
  <c r="G19" i="48"/>
  <c r="G16" i="48"/>
  <c r="G13" i="48"/>
  <c r="G10" i="48"/>
  <c r="G7" i="48"/>
  <c r="H26" i="48"/>
  <c r="A1" i="48"/>
  <c r="G19" i="24" l="1"/>
  <c r="G17" i="24"/>
  <c r="G15" i="24"/>
  <c r="G13" i="24"/>
  <c r="G10" i="24"/>
  <c r="G7" i="24"/>
  <c r="G23" i="23"/>
  <c r="G10" i="8"/>
  <c r="G21" i="5"/>
  <c r="G17" i="5"/>
  <c r="G13" i="5"/>
  <c r="G22" i="5" s="1"/>
  <c r="I8" i="1" s="1"/>
  <c r="I29" i="1"/>
  <c r="I31" i="1" s="1"/>
  <c r="I25" i="1"/>
  <c r="I26" i="1" s="1"/>
  <c r="I22" i="1"/>
  <c r="I21" i="1"/>
  <c r="I14" i="1"/>
  <c r="I9" i="1"/>
  <c r="I23" i="1" l="1"/>
  <c r="I27" i="1" s="1"/>
  <c r="I32" i="1" s="1"/>
  <c r="E28" i="47"/>
  <c r="D28" i="47"/>
  <c r="C28" i="47"/>
  <c r="B28" i="47"/>
  <c r="H28" i="47"/>
  <c r="P16" i="47"/>
  <c r="N16" i="47"/>
  <c r="M16" i="47"/>
  <c r="L16" i="47"/>
  <c r="K16" i="47"/>
  <c r="J16" i="47"/>
  <c r="E16" i="47"/>
  <c r="D16" i="47"/>
  <c r="C16" i="47"/>
  <c r="B16" i="47"/>
  <c r="I16" i="47"/>
  <c r="A1" i="47"/>
  <c r="E27" i="46"/>
  <c r="C27" i="46"/>
  <c r="B27" i="46"/>
  <c r="O16" i="46"/>
  <c r="M16" i="46"/>
  <c r="L16" i="46"/>
  <c r="K16" i="46"/>
  <c r="J16" i="46"/>
  <c r="I16" i="46"/>
  <c r="E16" i="46"/>
  <c r="D16" i="46"/>
  <c r="C16" i="46"/>
  <c r="B16" i="46"/>
  <c r="H16" i="46"/>
  <c r="A1" i="46"/>
  <c r="N16" i="46" l="1"/>
  <c r="O16" i="47"/>
  <c r="D45" i="24"/>
  <c r="E45" i="24"/>
  <c r="F45" i="24"/>
  <c r="G45" i="24"/>
  <c r="H45" i="24"/>
  <c r="G16" i="46" l="1"/>
  <c r="G28" i="46" s="1"/>
  <c r="H16" i="47"/>
  <c r="H29" i="47" s="1"/>
  <c r="F26" i="41" l="1"/>
  <c r="B25" i="40" l="1"/>
  <c r="D7" i="39" l="1"/>
  <c r="E7" i="34"/>
  <c r="E26" i="41"/>
  <c r="E23" i="23" l="1"/>
  <c r="E13" i="5"/>
  <c r="D18" i="44" l="1"/>
  <c r="D30" i="44"/>
  <c r="D43" i="44" s="1"/>
  <c r="E6" i="40"/>
  <c r="K18" i="38"/>
  <c r="F14" i="27"/>
  <c r="E14" i="27"/>
  <c r="D13" i="32" l="1"/>
  <c r="D14" i="30"/>
  <c r="E14" i="30"/>
  <c r="E11" i="26" l="1"/>
  <c r="F11" i="26"/>
  <c r="G22" i="10" l="1"/>
  <c r="F22" i="10"/>
  <c r="E10" i="8"/>
  <c r="F15" i="21" l="1"/>
  <c r="A1" i="45" l="1"/>
  <c r="A1" i="44"/>
  <c r="E16" i="41" l="1"/>
  <c r="B16" i="40" l="1"/>
  <c r="C10" i="39"/>
  <c r="G5" i="34"/>
  <c r="G7" i="33"/>
  <c r="G8" i="33"/>
  <c r="G6" i="33"/>
  <c r="G5" i="33"/>
  <c r="G7" i="32"/>
  <c r="G8" i="32"/>
  <c r="G9" i="32"/>
  <c r="G10" i="32"/>
  <c r="G11" i="32"/>
  <c r="G6" i="32"/>
  <c r="G5" i="32"/>
  <c r="F7" i="30"/>
  <c r="F8" i="30"/>
  <c r="F9" i="30"/>
  <c r="F10" i="30"/>
  <c r="F12" i="30"/>
  <c r="F6" i="30"/>
  <c r="F5" i="30"/>
  <c r="G7" i="29"/>
  <c r="G8" i="29"/>
  <c r="G9" i="29"/>
  <c r="G10" i="29"/>
  <c r="G13" i="29"/>
  <c r="G6" i="29"/>
  <c r="G5" i="29"/>
  <c r="G15" i="29" s="1"/>
  <c r="E15" i="29"/>
  <c r="E13" i="32"/>
  <c r="E9" i="33"/>
  <c r="F9" i="33"/>
  <c r="F7" i="34"/>
  <c r="E11" i="28"/>
  <c r="F11" i="28"/>
  <c r="D9" i="33"/>
  <c r="D7" i="34"/>
  <c r="D11" i="28"/>
  <c r="D14" i="27"/>
  <c r="G7" i="28"/>
  <c r="G8" i="28"/>
  <c r="G9" i="28"/>
  <c r="G6" i="28"/>
  <c r="G5" i="28"/>
  <c r="G7" i="27"/>
  <c r="G8" i="27"/>
  <c r="G9" i="27"/>
  <c r="G10" i="27"/>
  <c r="G11" i="27"/>
  <c r="F14" i="30" l="1"/>
  <c r="G14" i="27"/>
  <c r="G13" i="32"/>
  <c r="F27" i="41"/>
  <c r="D10" i="39"/>
  <c r="G7" i="34"/>
  <c r="G9" i="33"/>
  <c r="G11" i="28"/>
  <c r="C13" i="19"/>
  <c r="D22" i="10" l="1"/>
  <c r="C22" i="10"/>
  <c r="G10" i="10"/>
  <c r="G23" i="10" s="1"/>
  <c r="F10" i="10"/>
  <c r="F23" i="10" s="1"/>
  <c r="I10" i="1" s="1"/>
  <c r="I11" i="1" s="1"/>
  <c r="I15" i="1" s="1"/>
  <c r="D10" i="10"/>
  <c r="C10" i="10"/>
  <c r="C23" i="10" s="1"/>
  <c r="E21" i="5"/>
  <c r="E17" i="5"/>
  <c r="D23" i="10" l="1"/>
  <c r="E22" i="5"/>
  <c r="G32" i="3"/>
  <c r="F32" i="3"/>
  <c r="D32" i="3"/>
  <c r="C32" i="3"/>
  <c r="A1" i="3" l="1"/>
  <c r="A1" i="5"/>
  <c r="A1" i="8"/>
  <c r="A1" i="10"/>
  <c r="A1" i="17"/>
  <c r="A1" i="19"/>
  <c r="A1" i="21"/>
  <c r="A1" i="23"/>
  <c r="A1" i="24"/>
  <c r="A1" i="26"/>
  <c r="A1" i="27"/>
  <c r="A1" i="28"/>
  <c r="A1" i="29"/>
  <c r="A1" i="30"/>
  <c r="A1" i="32"/>
  <c r="A1" i="33"/>
  <c r="A1" i="34"/>
  <c r="A1" i="38"/>
  <c r="A1" i="39"/>
  <c r="A1" i="40"/>
  <c r="A1" i="41"/>
  <c r="A1" i="2"/>
  <c r="D11" i="26"/>
  <c r="L6" i="38" l="1"/>
  <c r="H18" i="38"/>
  <c r="G18" i="38"/>
  <c r="L7" i="38"/>
  <c r="K16" i="40" l="1"/>
  <c r="F18" i="38"/>
  <c r="G16" i="40"/>
  <c r="J18" i="38"/>
  <c r="E15" i="40"/>
  <c r="E12" i="40"/>
  <c r="E10" i="40"/>
  <c r="C10" i="40" s="1"/>
  <c r="L11" i="38"/>
  <c r="L15" i="38"/>
  <c r="E9" i="40"/>
  <c r="D18" i="38"/>
  <c r="E18" i="38"/>
  <c r="L17" i="38"/>
  <c r="L13" i="38"/>
  <c r="L9" i="38"/>
  <c r="I16" i="40"/>
  <c r="J16" i="40"/>
  <c r="L16" i="40"/>
  <c r="L10" i="38"/>
  <c r="E11" i="40"/>
  <c r="C11" i="40" s="1"/>
  <c r="L16" i="38"/>
  <c r="L12" i="38"/>
  <c r="L8" i="38"/>
  <c r="E14" i="40"/>
  <c r="C14" i="40" s="1"/>
  <c r="I18" i="38"/>
  <c r="C16" i="40" l="1"/>
  <c r="F16" i="40"/>
  <c r="L18" i="38"/>
  <c r="H16" i="40"/>
  <c r="E7" i="40"/>
  <c r="M16" i="40"/>
  <c r="E8" i="40"/>
  <c r="E16" i="40" l="1"/>
  <c r="E26" i="40" s="1"/>
</calcChain>
</file>

<file path=xl/sharedStrings.xml><?xml version="1.0" encoding="utf-8"?>
<sst xmlns="http://schemas.openxmlformats.org/spreadsheetml/2006/main" count="1455" uniqueCount="467">
  <si>
    <t>งบแสดงฐานะการเงิน</t>
  </si>
  <si>
    <t>ทรัพย์สินตามงบทรัพย์สิน</t>
  </si>
  <si>
    <t>สินทรัพย์</t>
  </si>
  <si>
    <t>สินทรัพย์หมุนเวียน</t>
  </si>
  <si>
    <t>เงินสดและเงินฝากธนาคาร</t>
  </si>
  <si>
    <t>เงินฝากกองทุน</t>
  </si>
  <si>
    <t>ลูกหนี้ค่าภาษี</t>
  </si>
  <si>
    <t>รวมสินทรัพย์หมุนเวียน</t>
  </si>
  <si>
    <t>สินทรัพย์ไม่หมุนเวียน</t>
  </si>
  <si>
    <t>ทรัพย์สินเกิดจากเงินกู้</t>
  </si>
  <si>
    <t>รวมสินทรัพย์ไม่หมุนเวียน</t>
  </si>
  <si>
    <t>รวมสินทรัพย์</t>
  </si>
  <si>
    <t>หมายเหตุประกอบงบแสดงฐานะการเงินเป็นส่วนหนึ่งของงบการเงินนี้</t>
  </si>
  <si>
    <t>หมายเหตุ</t>
  </si>
  <si>
    <t>ทรัพย์สิน</t>
  </si>
  <si>
    <t>หนี้สิน</t>
  </si>
  <si>
    <t>หนี้สินหมุนเวียน</t>
  </si>
  <si>
    <t>รายจ่ายค้างจ่าย</t>
  </si>
  <si>
    <t>เงินรับฝาก</t>
  </si>
  <si>
    <t>รวมหนี้สินหมุนเวียน</t>
  </si>
  <si>
    <t>หนี้สินไม่หมุนเวียน</t>
  </si>
  <si>
    <t>เจ้าหนี้เงินกู้</t>
  </si>
  <si>
    <t>รวมหนี้สินไม่หมุนเวียน</t>
  </si>
  <si>
    <t>เงินสะสม</t>
  </si>
  <si>
    <t>เงินทุนสำรองเงินสะสม</t>
  </si>
  <si>
    <t>รวมเงินสะสม</t>
  </si>
  <si>
    <t>รวมหนี้สินและเงินสะสม</t>
  </si>
  <si>
    <t>หมายเหตุประกอบงบแสดงฐานะการเงิน</t>
  </si>
  <si>
    <t>สำหรับปี  สิ้นสุดวันที่  30  กันยายน  2561</t>
  </si>
  <si>
    <t>ข้อมูลทั่วไป</t>
  </si>
  <si>
    <t>หมายเหตุ  1  สรุปนโยบายการบัญชีที่สำคัญ</t>
  </si>
  <si>
    <t>1.1  หลักเกณฑ์ในการจัดทำงบแสดงฐานะการเงิน</t>
  </si>
  <si>
    <t xml:space="preserve">      </t>
  </si>
  <si>
    <t xml:space="preserve">การบันทึกบัญชีเพื่อจัดทำงบแสดงฐานะการเงินเป็นไปตามเกณฑ์เงินสดและเกณฑ์คงค้าง </t>
  </si>
  <si>
    <t xml:space="preserve">ตามประกาศกระทรวงมหาดไทย เรื่อง หลักเกณฑ์และวิธีปฏิบัติการบันทึกบัญชี การจัดทําทะเบียน และรายงาน </t>
  </si>
  <si>
    <t xml:space="preserve">การเงินขององค์กรปกครองส่วนท้องถิ่น ลงวันที่ 20 มีนาคม พ.ศ. 2558 และที่แก้ไขเพิ่มเติม (ฉบับที่ 2) ลงวันที่ </t>
  </si>
  <si>
    <t xml:space="preserve">21 มีนาคม 2561 และหนังสือสั่งการที่เกี่ยวข้อง </t>
  </si>
  <si>
    <t>1.2  รายการเปิดเผยอื่นใด (ถ้ามี)</t>
  </si>
  <si>
    <t>หมายเหตุ  2  งบทรัพย์สิน</t>
  </si>
  <si>
    <t>ประเภททรัพย์สิน</t>
  </si>
  <si>
    <t>ก.อสังหาริมทรัพย์</t>
  </si>
  <si>
    <t>ที่ดิน</t>
  </si>
  <si>
    <t>อาคาร</t>
  </si>
  <si>
    <t>ฯลฯ</t>
  </si>
  <si>
    <t>ข.สังหาริมทรัพย์</t>
  </si>
  <si>
    <t>ครุภัณฑ์สำนักงาน</t>
  </si>
  <si>
    <t>ครุภัณฑ์งานบ้านงานครัว</t>
  </si>
  <si>
    <t>ครุภัณฑ์คอมพิวเตอร์</t>
  </si>
  <si>
    <t>ครุภัณฑ์การศึกษา</t>
  </si>
  <si>
    <t>ครุภัณฑ์ยานพาหนะและขนส่ง</t>
  </si>
  <si>
    <t>ครุภัณฑ์การเกษตร</t>
  </si>
  <si>
    <t>ครุภัณฑ์ก่อสร้าง</t>
  </si>
  <si>
    <t>ครุภัณฑ์ไฟฟ้าและวิทยุ</t>
  </si>
  <si>
    <t>ครุภัณฑ์โฆษณาและเผยแพร่</t>
  </si>
  <si>
    <t>ครุภัณฑ์วิทยาศาสตร์หรือการแพทย์</t>
  </si>
  <si>
    <t>ครุภัณฑ์โรงงาน</t>
  </si>
  <si>
    <t>ครุภัณฑ์เครี่องดับเพลิง</t>
  </si>
  <si>
    <t>ครุภัณฑ์กีฬา</t>
  </si>
  <si>
    <t>ครุภัณฑ์สำรวจ</t>
  </si>
  <si>
    <t>ครุภัณฑ์อาวุธ</t>
  </si>
  <si>
    <t>ครุภัณฑ์ดนตรีและนาฎศิลป์</t>
  </si>
  <si>
    <t>ครุภัณฑ์อื่น</t>
  </si>
  <si>
    <t>ราคาทรัพย์สิน</t>
  </si>
  <si>
    <t>ชื่อ</t>
  </si>
  <si>
    <t>จำนวนเงิน</t>
  </si>
  <si>
    <t>รายได้</t>
  </si>
  <si>
    <t>เงินกู้</t>
  </si>
  <si>
    <t>เงินที่มีผู้อุทิศให้</t>
  </si>
  <si>
    <t>รวม</t>
  </si>
  <si>
    <t>คำอธิบาย</t>
  </si>
  <si>
    <t xml:space="preserve">     1. ทรัพย์สินที่ได้มาจากรายได้ เงินสะสม เงินทุนสํารองเงินสะสม เงินที่มีผู้อุทิศให้ และเงินอื่นใดยกเว้น เงินกู้ </t>
  </si>
  <si>
    <t xml:space="preserve">รวมทั้งทรัพย์สินที่ให้ยืมหรือเช่า ยกเว้นทรัพย์สินที่จัดไว้เพื่อเป็นการให้บริการสาธารณะ เช่น ถนน สะพาน ลานกีฬา </t>
  </si>
  <si>
    <t xml:space="preserve">เป็นต้น </t>
  </si>
  <si>
    <t xml:space="preserve">ให้แสดงทรัพย์สินที่เป็นกรรมสิทธิ์ขององค์กรปกครองส่วนท้องถิ่นและองค์กรปกครองส่วนท้องถิ่นใช้ประโยชน์โดยตรง </t>
  </si>
  <si>
    <t xml:space="preserve">     2. ทรัพย์สินที่ได้มาจากแหล่งเงินกู้ ให้แสดงทรัพย์สินทุกประเภท</t>
  </si>
  <si>
    <t>หมายเหตุ  3  เงินสดและเงินฝากธนาคาร</t>
  </si>
  <si>
    <t/>
  </si>
  <si>
    <t>เงินสด</t>
  </si>
  <si>
    <t>ปี  2561</t>
  </si>
  <si>
    <t>แหล่งเงิน</t>
  </si>
  <si>
    <t>เงินงบประมาณ</t>
  </si>
  <si>
    <t>เงินอุดหนุนระบุวัตถุประสงค์/เฉพาะกิจ</t>
  </si>
  <si>
    <t>รวมทั้งสิ้น</t>
  </si>
  <si>
    <t>โครงการ</t>
  </si>
  <si>
    <t>2560</t>
  </si>
  <si>
    <t>ประเภทลูกหนี้</t>
  </si>
  <si>
    <t>ประจำปี</t>
  </si>
  <si>
    <t>จำนวนราย</t>
  </si>
  <si>
    <t>ลูกหนี้ภาษีโรงเรือนและที่ดิน</t>
  </si>
  <si>
    <t>ลูกหนี้ภาษีบำรุงท้องที่</t>
  </si>
  <si>
    <t>แผนงาน</t>
  </si>
  <si>
    <t>งาน</t>
  </si>
  <si>
    <t>หมวด</t>
  </si>
  <si>
    <t>ประเภท</t>
  </si>
  <si>
    <t>ชื่อเจ้าหนี้</t>
  </si>
  <si>
    <t>โครงการที่ขอกู้</t>
  </si>
  <si>
    <t>จำนวนเงินที่ขอกู้</t>
  </si>
  <si>
    <t>สัญญาเงินกู้</t>
  </si>
  <si>
    <t>เลขที่</t>
  </si>
  <si>
    <t>ลงวันที่</t>
  </si>
  <si>
    <t>เงินต้นค้างชำระ</t>
  </si>
  <si>
    <t>ปีสิ้นสุดสัญญา</t>
  </si>
  <si>
    <t>รายรับจริงสูงกว่ารายจ่ายจริง</t>
  </si>
  <si>
    <t>บวก</t>
  </si>
  <si>
    <t>รายรับจริงสูงกว่ารายจ่ายจริงหลังหักเงินทุนสำรองเงินสะสม</t>
  </si>
  <si>
    <t>หัก</t>
  </si>
  <si>
    <t>จ่ายขาดเงินสะสม</t>
  </si>
  <si>
    <t>2561</t>
  </si>
  <si>
    <t>(ผลต่างระหว่างทรัพยฺสินเกิดจากเงินกู้และเจ้าหนี้เงินกู้)</t>
  </si>
  <si>
    <t>ทั้งนี้  ได้รับอนุมัติให้จ่ายเงินสะสมที่อยู่ระหว่างดำเนินการจำนวน</t>
  </si>
  <si>
    <t>จำนวนเงินที่ได้รับอนุมัติ</t>
  </si>
  <si>
    <t>ก่อหนี้ผูกพัน</t>
  </si>
  <si>
    <t>เบิกจ่ายแล้ว</t>
  </si>
  <si>
    <t>คงเหลือ</t>
  </si>
  <si>
    <t>ยังไม่ได้ก่อหนี้</t>
  </si>
  <si>
    <t>รายงานรายจ่ายในการดำเนินงานที่จ่ายจากเงินรายรับตามแผนงาน  งบกลาง</t>
  </si>
  <si>
    <t>ตั้งแต่วันที่  1  ตุลาคม  2560  ถึง  30  กันยายน  2561</t>
  </si>
  <si>
    <t>หมายเหตุ  แหล่งเงินให้ระบุเงินงบประมาณหรือเงินอุดหนุนระบุวัตถุประสงค์/เฉพาะกิจ</t>
  </si>
  <si>
    <t>งบ</t>
  </si>
  <si>
    <t>ประมาณการ</t>
  </si>
  <si>
    <t>งบกลาง</t>
  </si>
  <si>
    <t>รายงานรายจ่ายในการดำเนินงานที่จ่ายจากเงินรายรับตามแผนงาน  บริหารงานทั่วไป</t>
  </si>
  <si>
    <t>งานบริหารงานคลัง</t>
  </si>
  <si>
    <t>งบบุคลากร</t>
  </si>
  <si>
    <t>งบดำเนินงาน</t>
  </si>
  <si>
    <t>ค่าตอบแทน</t>
  </si>
  <si>
    <t>ค่าใช้สอย</t>
  </si>
  <si>
    <t>ค่าวัสดุ</t>
  </si>
  <si>
    <t>ค่าสาธารณูปโภค</t>
  </si>
  <si>
    <t>งบลงทุน</t>
  </si>
  <si>
    <t>ค่าครุภัณฑ์</t>
  </si>
  <si>
    <t>ค่าที่ดินและสิ่งก่อสร้าง</t>
  </si>
  <si>
    <t>งบเงินอุดหนุน</t>
  </si>
  <si>
    <t>เงินอุดหนุน</t>
  </si>
  <si>
    <t>รายงานรายจ่ายในการดำเนินงานที่จ่ายจากเงินรายรับตามแผนงาน  การรักษาความสงบภายใน</t>
  </si>
  <si>
    <t>งานป้องกันฝ่ายพลเรือนและระงับอัคคีภัย</t>
  </si>
  <si>
    <t>รายงานรายจ่ายในการดำเนินงานที่จ่ายจากเงินรายรับตามแผนงาน  การศึกษา</t>
  </si>
  <si>
    <t>งานระดับก่อนวัยเรียนและประถมศึกษา</t>
  </si>
  <si>
    <t>รายงานรายจ่ายในการดำเนินงานที่จ่ายจากเงินรายรับตามแผนงาน  สาธารณสุข</t>
  </si>
  <si>
    <t>รายงานรายจ่ายในการดำเนินงานที่จ่ายจากเงินรายรับตามแผนงาน  เคหะและชุมชน</t>
  </si>
  <si>
    <t>งานไฟฟ้าถนน</t>
  </si>
  <si>
    <t>รายงานรายจ่ายในการดำเนินงานที่จ่ายจากเงินรายรับตามแผนงาน  สร้างความเข้มแข็งของชุมชน</t>
  </si>
  <si>
    <t>งานส่งเสริมและสนับสนุนความเข้มแข็งของชุมชน</t>
  </si>
  <si>
    <t>รายงานรายจ่ายในการดำเนินงานที่จ่ายจากเงินรายรับตามแผนงาน  การศาสนาวัฒนธรรมและนันทนาการ</t>
  </si>
  <si>
    <t>งานกีฬาและนันทนาการ</t>
  </si>
  <si>
    <t>งานศาสนาและวัฒนธรรมท้องถิ่น</t>
  </si>
  <si>
    <t>รายงานรายจ่ายในการดำเนินงานที่จ่ายจากเงินรายรับตามแผนงานรวม</t>
  </si>
  <si>
    <t>รายจ่าย</t>
  </si>
  <si>
    <t>บริหารงานทั่วไป</t>
  </si>
  <si>
    <t>การรักษาความสงบภายใน</t>
  </si>
  <si>
    <t>การศึกษา</t>
  </si>
  <si>
    <t>สาธารณสุข</t>
  </si>
  <si>
    <t>เคหะและชุมชน</t>
  </si>
  <si>
    <t>สร้างความเข้มแข็งของชุมชน</t>
  </si>
  <si>
    <t>การศาสนาวัฒนธรรมและนันทนาการ</t>
  </si>
  <si>
    <t>รายงานรายจ่ายในการดำเนินงานที่จ่ายจากเงินสะสม</t>
  </si>
  <si>
    <t>งบแสดงผลการดำเนินงานจ่ายจากเงินรายรับ</t>
  </si>
  <si>
    <t>รายการ/หมวด</t>
  </si>
  <si>
    <t>รวมรายจ่าย</t>
  </si>
  <si>
    <t>รายรับ</t>
  </si>
  <si>
    <t>ภาษีอากร</t>
  </si>
  <si>
    <t>ค่าธรรมเนียมค่าปรับและใบอนุญาต</t>
  </si>
  <si>
    <t>รายได้เบ็ดเตล็ด</t>
  </si>
  <si>
    <t>ภาษีจัดสรร</t>
  </si>
  <si>
    <t>เงินอุดหนุนทั่วไป</t>
  </si>
  <si>
    <t>เงินอุดหนุนระบุวัตถุประสงค์/ฌพาะกิจ</t>
  </si>
  <si>
    <t>รวมรายรับ</t>
  </si>
  <si>
    <t>รายรับสูงกว่าหรือ(ต่ำกว่า)รายจ่าย</t>
  </si>
  <si>
    <t>รวมจ่ายจากเงินงบประมาณ</t>
  </si>
  <si>
    <t>งบแสดงผลการดำเนินงานจ่ายจากเงินรายรับและเงินสะสม</t>
  </si>
  <si>
    <t>รวมหนี้สิน</t>
  </si>
  <si>
    <t>เงินรับฝากภาษีหัก ณ ที่จ่าย</t>
  </si>
  <si>
    <t>เงินรับฝากค่าใช้จ่ายในการจัดเก็บภาษีบำรุงท้องที่ 5%</t>
  </si>
  <si>
    <t>เงินรับฝากประกันสัญญา</t>
  </si>
  <si>
    <t>เงินรับฝากเงินรอคืนจังหวัด</t>
  </si>
  <si>
    <t>เงินเดือน (ฝ่ายการเมือง)</t>
  </si>
  <si>
    <t>เงินเดือน (ฝ่ายประจำ)</t>
  </si>
  <si>
    <t>งานบริหารทั่วไป</t>
  </si>
  <si>
    <t>งานบริหารทั่วไปเกี่ยวกับการรักษาความสงบภายใน</t>
  </si>
  <si>
    <t>งานบริหารทั่วไปเกี่ยวกับการศึกษา</t>
  </si>
  <si>
    <t>งานบริหารทั่วไปเกี่ยวกับสาธารณสุข</t>
  </si>
  <si>
    <t>งานบริหารทั่วไปเกี่ยวกับเคหะและชุมชน</t>
  </si>
  <si>
    <t>งานบริหารทั่วไปเกี่ยวกับการสร้างความเข้มแข็งของชุมชน</t>
  </si>
  <si>
    <t>ค่าครุภัณฑ์ (หมายเหตุ1)</t>
  </si>
  <si>
    <t>ค่าที่ดินและสิ่งก่อสร้าง (หมายเหตุ2)</t>
  </si>
  <si>
    <t>รวมจ่ายจากเงินอุดหนุนระบุวัตถุประสงค์/เฉพาะกิจ</t>
  </si>
  <si>
    <t>รวมจ่ายจากเงินสะสม</t>
  </si>
  <si>
    <t>แหล่งงบประมาณ</t>
  </si>
  <si>
    <t>หน่วย : บาท</t>
  </si>
  <si>
    <t>หมายเหตุ  1  ค่าครุภัณฑ์</t>
  </si>
  <si>
    <t>เงิบงบประมาณ</t>
  </si>
  <si>
    <t>หมายเหตุ  2  ค่าที่ดินและสิ่งก่อสร้าง</t>
  </si>
  <si>
    <t>ก่อสร้างสิ่งสาธารณูปโภค</t>
  </si>
  <si>
    <t>เครื่องคอมพิวเตอร์….</t>
  </si>
  <si>
    <t>เครื่องพิมพ์คอมพิวเตอร์…</t>
  </si>
  <si>
    <t>เทศบาลตำบลโป่งน้ำร้อน  อำเภอโป่งน้ำร้อน  จังหวัดจันทบุรี</t>
  </si>
  <si>
    <t>( นางดาราธร  รักความชอบ  )</t>
  </si>
  <si>
    <t>(นายเศกสรรค์  แก้วเชื้อ)</t>
  </si>
  <si>
    <t>( นายพินิจ  เพชรน่าชม  )</t>
  </si>
  <si>
    <t xml:space="preserve">                ผู้อำนวยการกองคลัง                ปลัดเทศบาลตำบลโป่งน้ำร้อน       นายกเทศมนตรีตำบลโป่งน้ำร้อน</t>
  </si>
  <si>
    <t>สำนักงานเทศบาลตำบลโป่งน้ำร้อน  ตั้งอยู่เลขที่ 222 หมู่ที่ 1 ตำบลทับไทร อำเภอโป่งน้ำร้อน</t>
  </si>
  <si>
    <t>การประชาสัมพันธ์งบการเงินจะดำเนินการเผนแพร่ผ่านเว็บไซต์ของเทศบาลตำบลโป่งน้ำร้อน</t>
  </si>
  <si>
    <t>และติดประกาศที่บอร์ดประชาสัมพันธ์ของเทศบาลตำบลโป่งน้ำร้อน</t>
  </si>
  <si>
    <t>เงินฝากธนาคารกรุงไทย จำกัด (มหาชน) สาขาโป่งน้ำร้อน</t>
  </si>
  <si>
    <t>ประเภท ออมทรัพย์ เลขที่ 239-1-01656-5</t>
  </si>
  <si>
    <t>ประเภท ฝากประจำ เลขที่ 239-2-01785-9</t>
  </si>
  <si>
    <t>ประเภท กระแสรายวัน เลขที่ 239-6-00379-8</t>
  </si>
  <si>
    <t>ประเภท กระแสรายวัน เลขที่ 239-6-00602-9</t>
  </si>
  <si>
    <t>ประเภท กระแสรายวัน เลขที่ 239-6-00684-3</t>
  </si>
  <si>
    <t>เงินฝากธนาคารเพื่อการเกษตรและสหกรณ์การเกษตร สาขาโป่งน้ำร้อน</t>
  </si>
  <si>
    <t>ประเภท ออมทรัพย์ เลขที่ 01442-2-66085-2</t>
  </si>
  <si>
    <t>ประเภท ประจำ  เลขที่ 310001855959</t>
  </si>
  <si>
    <t>ประเภท ออมทรัพย์ เลขที่ 02000331354-9</t>
  </si>
  <si>
    <t>ประเภท ประจำ  เลขที่ 34008007476-8</t>
  </si>
  <si>
    <t>เงินฝากธนาคารออมสิน สาขาสอยดาว</t>
  </si>
  <si>
    <t>ไฟฟ้าถนน</t>
  </si>
  <si>
    <t>ค่าก่อสร้างสิ่งสาธารณูปโภค</t>
  </si>
  <si>
    <t>โครงการก่อสร้างถนน คสล.ซอยช่างปัญญา</t>
  </si>
  <si>
    <t>โครงการก่อสร้างถนน คสล.ซอยบ้านลุงเนียม</t>
  </si>
  <si>
    <t>โครงการก่อสร้างถนน คสล.ซอย ม.ทวี</t>
  </si>
  <si>
    <t>โครงการก่อสร้างถนน คสล.ซอยช่างสันต์</t>
  </si>
  <si>
    <t>โครงการก่อสร้างถนน คสล.ซอยเขาโสม(ผู้การรัตนะ)</t>
  </si>
  <si>
    <t>โครงการก่อสร้างถนน คสล.ซอยข้างวัดน้ำเขียว(สัจจวาที)</t>
  </si>
  <si>
    <t>โครงการก่อสร้างถนน คสล.ซอยอุทัยทิพย์</t>
  </si>
  <si>
    <t>โครงการก่อสร้างถนน คสล.ซอยทัพยา</t>
  </si>
  <si>
    <t>โครงการก่อสร้างถนน คสล.ซอยทองลุ้ย(ผู้ช่วยสำราญ)</t>
  </si>
  <si>
    <t>โครงการก่อสร้างถนน คสล.ซอยเขาสอยดาวใต้</t>
  </si>
  <si>
    <t>โครงการก่อสร้างถนน คสล.ซอยผู้ใหญ่โต</t>
  </si>
  <si>
    <t>โครงการก่อสร้างถนน คสล.ซอยเขาโสม(แพทย์ม็อก)</t>
  </si>
  <si>
    <t>โครงการก่อสร้างถนน คสล.ซอยสามพี่น้อง</t>
  </si>
  <si>
    <t>โครงการก่อสร้างถนน คสล.ซอยครูอั๋น</t>
  </si>
  <si>
    <t>บริหารทั่วไปเกี่ยวกับการศึกษา</t>
  </si>
  <si>
    <t>โครงการก่อสร้างถนน คสล.ซอยหลังแคมป์คลองตานี</t>
  </si>
  <si>
    <t>โครงการก่อสร้างถนน คสล.ซอยลุงบ้ำ</t>
  </si>
  <si>
    <t>โครงการก่อสร้างถนน คสล.ซอยปักษ์ใต้</t>
  </si>
  <si>
    <t>โครงการก่อสร้างถนน คสล.ซอยผู้ว่าวิชิต</t>
  </si>
  <si>
    <t>โครงการก่อสร้างถนน คสล.ซอยนายลักษณ์</t>
  </si>
  <si>
    <t>โครงการก่อสร้างถนน คสล.ซอยประปา</t>
  </si>
  <si>
    <t>โครงการก่อสร้างถนน คสล.ซอยทองลุ้ย(ไอยรา)</t>
  </si>
  <si>
    <t>โครงการก่อสร้างถนน คสล.ซอยผางาม</t>
  </si>
  <si>
    <t>โครงการก่อสร้างถนน คสล.ซอยสง่า</t>
  </si>
  <si>
    <t>โครงการก่อสร้างถนน คสล.ซอยน้ำตกเขาทับหมาก</t>
  </si>
  <si>
    <t>โครงการก่อสร้างถนน คสล.ซอยวงแหวน</t>
  </si>
  <si>
    <t>บริหารทั่วไป</t>
  </si>
  <si>
    <t>ค่าก่อสร้างสิ่งสาธารณูปการ</t>
  </si>
  <si>
    <t>โครงการปรับปรุงอาคารสำนักงานเทศบาลตำบลโป่งน้ำร้อน</t>
  </si>
  <si>
    <t xml:space="preserve">  -ติดตั้งผนังและประตูทางเข้าสำนักงาน</t>
  </si>
  <si>
    <t xml:space="preserve">  -กั้นผนังและประตูทางขึ้นบันไดชั้นล่าง</t>
  </si>
  <si>
    <t>เครื่องโทรสารแบบใช้กระดาษธรรมดา</t>
  </si>
  <si>
    <t>บริหารงานคลัง</t>
  </si>
  <si>
    <t>เครื่องพิมพ์ชนิดเลเซอร์ หรือชนิด LED สี แบบ Network</t>
  </si>
  <si>
    <t>โครงการก่อสร้างถนน คสล.ซอยศูนย์พัฒนาเด็กเล็กวัดทับไทร</t>
  </si>
  <si>
    <t>โครงการก่อสร้างถนน คสล.ซอยบ้าน 9 หลัง</t>
  </si>
  <si>
    <t>โครงการก่อสร้างถนน คสล.ซอยจุมพล</t>
  </si>
  <si>
    <t>โครงการขยายไหล่ทาง คสล.ซอยบ้านวังกระแพร (สามแยก</t>
  </si>
  <si>
    <t>ศาลาประชาคม-สนามกอลฟ์)</t>
  </si>
  <si>
    <t>ระดับก่อนวัยเรียนและประถมศึกษา</t>
  </si>
  <si>
    <t>วัสดุอาหารเสริม(นม)</t>
  </si>
  <si>
    <t>วัสดุอาหารเสริม(นม) เดือน กันยายน - ตุลาคม 2561</t>
  </si>
  <si>
    <t>เงินรับฝากประกันสัญญาเช่าทรัพย์สิน</t>
  </si>
  <si>
    <t>เงินรับฝากอื่น ๆ(เงินรอคืนจังหวัด)</t>
  </si>
  <si>
    <t>ทั้งนี้ องค์กรปกครองส่วนท้องถิ่นมียอดเงินที่ได้รับอนุมัติให้กู้เงินหรือทำสัญญากู้เงินแล้วอยู่ระหว่างการรับเงิน  จำนวน      -      บาท</t>
  </si>
  <si>
    <t>ธนาคารออมสิน</t>
  </si>
  <si>
    <t>ธนาคารกรุงไทย</t>
  </si>
  <si>
    <t>จัดซื้อรถขุดตีนตะขาบ</t>
  </si>
  <si>
    <t>จัดซื้อรถบรรทุกเทท้าย</t>
  </si>
  <si>
    <t>842853000060</t>
  </si>
  <si>
    <t>842853000078</t>
  </si>
  <si>
    <t>1 ธ.ค. 2552</t>
  </si>
  <si>
    <t>พ.ศ.2573</t>
  </si>
  <si>
    <t>จัดซื้อที่ดินเพื่อใช้เป็นสถานที่กำจัดขยะ</t>
  </si>
  <si>
    <t>จัดซื้อเครื่องผลิตน้ำประปา</t>
  </si>
  <si>
    <t>จัดซื้อที่ดินเพื่อใช้เป็นลานขนถ่ายผลผลิตทางการเกษตร</t>
  </si>
  <si>
    <t>ลานกีฬาและสวนสาธารณะ</t>
  </si>
  <si>
    <t>ก่อสร้างโรงขนถ่ายผลผลิตทางการเกษตร</t>
  </si>
  <si>
    <t>4 ก.พ. 2553</t>
  </si>
  <si>
    <t>ทั้งนี้ องค์กรปกครองส่วนท้องถิ่นมียอดเงินที่ได้รับอนุมัติให้กู้เงินหรือทำสัญญากู้เงินแล้วอยู่ระหว่างการรับเงิน  จำนวน  -   บาท</t>
  </si>
  <si>
    <t xml:space="preserve">ชำระหนี้เงินต้นเงินกู้ </t>
  </si>
  <si>
    <t>รายจ่ายค้างจ่าย เหลือจ่าย</t>
  </si>
  <si>
    <t>1.  เงินฝากกองทุนส่งเสริมกิจการเทศบาล</t>
  </si>
  <si>
    <t>2.  ลูกหนี้ค่าภาษี</t>
  </si>
  <si>
    <t>3.  ทรัพย์สินเกิดจากเงินกู้ที่ชำระหนี้แล้ว</t>
  </si>
  <si>
    <t>4.  เงินสะสมที่สามารถนำไปใช้ได้</t>
  </si>
  <si>
    <t>ก่อสร้างถนน คสล.ซอยปากคลองรองสำรวย</t>
  </si>
  <si>
    <t>ซ่อมบำรุงผิวทางโดยการ Over Lay (Para</t>
  </si>
  <si>
    <t>Asphaltic Concrete)ถนนสายชะแมบ-</t>
  </si>
  <si>
    <t xml:space="preserve">คลองขวาง </t>
  </si>
  <si>
    <t>Asphaltic Concrete)ถนนสายโป่งน้ำร้อน-</t>
  </si>
  <si>
    <t>สามสิบ</t>
  </si>
  <si>
    <t>Asphaltic Concrete)ถนนซอย 79</t>
  </si>
  <si>
    <t>Asphaltic Concrete)ถนนซอย 14-เขาโสม</t>
  </si>
  <si>
    <t xml:space="preserve">ขยายไหล่ทางโดยการ  (Para Asphaltic </t>
  </si>
  <si>
    <t>Concrete )ถนนสายโป่งน้ำร้อน-สามสิบ</t>
  </si>
  <si>
    <t>เงินช่วยเหลือการศึกษาบุตร ครูผู้ดูแลเด็ก</t>
  </si>
  <si>
    <t>เงินช่วยเหลือการศึกษาบุตร</t>
  </si>
  <si>
    <t>เงินฝากกองทุนส่งเสริมกิจการเทศบาล(ก.ส.ท.)</t>
  </si>
  <si>
    <t>10003310853-8</t>
  </si>
  <si>
    <t>เงินอุดหนุนเฉพาะกิจ</t>
  </si>
  <si>
    <t>(  นายเศกสรรค์  แก้วเชื้อ   )</t>
  </si>
  <si>
    <t>ปลัดเทศบาลตำบลโป่งน้ำร้อน</t>
  </si>
  <si>
    <t>นายกเทศมนตรีตำบลโป่งน้ำร้อน</t>
  </si>
  <si>
    <t>จัดซื้อเครื่องเล่นสนามมินิแฟนซี</t>
  </si>
  <si>
    <t>เครื่องปรับอากาศ ชนิดติดผนัง</t>
  </si>
  <si>
    <t>ครุภัณฑ์เครื่องดับเพลิง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</si>
  <si>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</si>
  <si>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</si>
  <si>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</si>
  <si>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</si>
  <si>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</si>
  <si>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</si>
  <si>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</si>
  <si>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</si>
  <si>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</si>
  <si>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</si>
  <si>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</si>
  <si>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</si>
  <si>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</si>
  <si>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</si>
  <si>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</si>
  <si>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</si>
  <si>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</si>
  <si>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</si>
  <si>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</si>
  <si>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</si>
  <si>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</si>
  <si>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</si>
  <si>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26</t>
  </si>
  <si>
    <t>28</t>
  </si>
  <si>
    <t>30</t>
  </si>
  <si>
    <t>31</t>
  </si>
  <si>
    <t>33</t>
  </si>
  <si>
    <t>35</t>
  </si>
  <si>
    <t>37</t>
  </si>
  <si>
    <t>พ.ศ.2562</t>
  </si>
  <si>
    <t>หมายเหตุ  7  เงินรับฝาก</t>
  </si>
  <si>
    <t>หมายเหตุ  6    รายจ่ายค้างจ่าย</t>
  </si>
  <si>
    <t>หมายเหตุ  6    รายจ่ายค้างจ่าย (ต่อ)</t>
  </si>
  <si>
    <t>หมายเหตุ  5  ลูกหนี้ค่าภาษี</t>
  </si>
  <si>
    <t>หมายเหตุ  4  เงินฝากกองทุน</t>
  </si>
  <si>
    <t>หมายเหตุ  8  เจ้าหนี้เงินกู้</t>
  </si>
  <si>
    <t>หมายเหตุ  9  เงินสะสม</t>
  </si>
  <si>
    <t>รายละเอียดแนบท้ายหมายเหตุ  9.1  เงินสะสม</t>
  </si>
  <si>
    <t>และจะเบิกจ่ายในปีงบประมาณต่อไป  ตามรายละเอียดแนบท้ายหมายเหตุ 9.1</t>
  </si>
  <si>
    <t xml:space="preserve">                                  (นางดาราธร  รักความชอบ)</t>
  </si>
  <si>
    <t xml:space="preserve">                                  ผู้อำนวยการกองคลัง</t>
  </si>
  <si>
    <t>รายได้จากทรัพย์สิน</t>
  </si>
  <si>
    <t>ติดภาระผูกพันค้ำประกันเงินกู้ของเทศบาลไว้กับธนาคารออมสิน สาขาสอยดาว</t>
  </si>
  <si>
    <t>*หมายเหตุ สมุดบัญชีเงินฝากธนาคารออมสิน สาขาสอยดาว ประเภทประจำ หมายเลขบัญชี 34008007476-8</t>
  </si>
  <si>
    <t>แหล่งที่มาของทรัพย์สินทั้งหมด</t>
  </si>
  <si>
    <t>(ต่อจากของเดิม) ม.1-7 เชื่อมต่อ ม.6</t>
  </si>
  <si>
    <t>งบแสดงผลการดำเนินงานจ่ายจากเงินรายรับ เงินสะสม และ เงินทุนลำรองเงินสะสม</t>
  </si>
  <si>
    <t>งบแสดงผลการดำเนินงานจ่ายจากเงินรายรับ เงินสะสม เงินทุนลำรองเงินสะสม และ เงินกู้</t>
  </si>
  <si>
    <t>รวมจ่ายจากเงินทุนสำรองเงินสะสม</t>
  </si>
  <si>
    <t>รวมจ่ายจากเงินกู้</t>
  </si>
  <si>
    <t>สำหรับปี  สิ้นสุดวันที่  30  กันยายน  2562</t>
  </si>
  <si>
    <t>จังหวัดจันทบุรี  เป็นเทศบาลขนาดกลาง พื้นที่ 69 ตารางกิโลเมตร จำนวนประชากร 8,935 คน</t>
  </si>
  <si>
    <t>ณ  วันที่  30  กันยายน  2562</t>
  </si>
  <si>
    <t>ปี  2562</t>
  </si>
  <si>
    <t>ปี 2561</t>
  </si>
  <si>
    <t>2562</t>
  </si>
  <si>
    <t>เงินสะสม  30  กันยายน 2562</t>
  </si>
  <si>
    <t>เงินสะสม  1  ตุลาคม 2561</t>
  </si>
  <si>
    <r>
      <rPr>
        <u/>
        <sz val="16"/>
        <color theme="1"/>
        <rFont val="TH SarabunPSK"/>
        <family val="2"/>
      </rPr>
      <t>หัก</t>
    </r>
    <r>
      <rPr>
        <sz val="16"/>
        <color theme="1"/>
        <rFont val="TH SarabunPSK"/>
        <family val="2"/>
      </rPr>
      <t xml:space="preserve">  เงินทุนสำรองเงินสะสม</t>
    </r>
  </si>
  <si>
    <t>เงินสะสม  30  กันยายน 2562  ประกอบด้วย</t>
  </si>
  <si>
    <t>ซอยน้ำตกเขาทับหมาก</t>
  </si>
  <si>
    <t>(Para Asphaltic Concrete )</t>
  </si>
  <si>
    <t xml:space="preserve">โครงการก่อสร้างถนนแอสฟัลท์ติกคอนกรีต </t>
  </si>
  <si>
    <t>ซอยบ้านมาบคล้า1</t>
  </si>
  <si>
    <t>รายละเอียดแนบท้ายหมายเหตุ  9.2  เงินทุนสำรองเงินสะสม</t>
  </si>
  <si>
    <t>ซอยผู้ใหญ่โต</t>
  </si>
  <si>
    <t>ซอยเขาโสม(ผู้การรัตนะ)อจากของเดิม</t>
  </si>
  <si>
    <t>ซอยลุงสรวง</t>
  </si>
  <si>
    <t>ซอยบ้านคลองตาคง-บ้านป่าในฝัน</t>
  </si>
  <si>
    <t>โครงการก่อสร้างถนน คสล.ซอยอิงดาว(นายวชิรวิชญ์)</t>
  </si>
  <si>
    <t>วัสดุอาหารเสริม(นม) เดือน กันยายน - ตุลาคม 2562</t>
  </si>
  <si>
    <t>รักษาความสงบ</t>
  </si>
  <si>
    <t>ภายใน</t>
  </si>
  <si>
    <t>บริหารทั่วไปเกี่ยวกับการรักษา</t>
  </si>
  <si>
    <t>ความสงบภายใน</t>
  </si>
  <si>
    <t>เครื่องปรับอากาศแบบแยกส่วนชนิดติดผนัง(มีระบบฟอก</t>
  </si>
  <si>
    <t>อากาศ)ขนาด24,000 BTU</t>
  </si>
  <si>
    <t>โครงการปรับปรุงอาคารป้องกันและบรรเทาสาธารณภัย</t>
  </si>
  <si>
    <t>การเกษตร</t>
  </si>
  <si>
    <t>โครงการซ่อมแซมและปรับปรุงห้องน้ำโรงขนถ่ายผลผลิตทาง</t>
  </si>
  <si>
    <t>โครงการกั้นห้องกระจกติดตายอาคารสำนักงาน(ห้องกองคลัง)</t>
  </si>
  <si>
    <t>บริหารทั่วไปเกี่ยวกับสาธารณสุข</t>
  </si>
  <si>
    <t>โครงการจัดทำป้ายตลาดสดเทศบาลตำบลโป่งน้ำร้อน</t>
  </si>
  <si>
    <t>เครื่องออกกำลังกายกลางแจ้งพร้อมแผ่นปูพื้นพร้อมติดตั้ง</t>
  </si>
  <si>
    <t>โครงการเทพื้นคอนกรีตสำหรับวางเครื่องออกกำลังกายกลางแจ้ง</t>
  </si>
  <si>
    <t>โครงการก่อสร้างถนน คสล.ซอยรวมใจพัฒนา</t>
  </si>
  <si>
    <t>โครงการก่อสร้างถนน คสล.ซอยหลังอำเภอ(นายแหวน)</t>
  </si>
  <si>
    <t>โครงการก่อสร้างถนน คสล.ซอยบ่อทอง(แยกขวาฉ</t>
  </si>
  <si>
    <t>โครงการก่อสร้างถนน คสล.ซอยทองลุ้ย(ตรงไป)</t>
  </si>
  <si>
    <t>โครงการก่อสร้างถนน คสล.ซอยสง่า(แยกฝาย)</t>
  </si>
  <si>
    <t>โครงการก่อสร้างถนน คสล.ซอยนานอก</t>
  </si>
  <si>
    <t>โครงการก่อสร้างถนน คสล.ซอยหลังอำเภอ(นายเชื้อ)</t>
  </si>
  <si>
    <t>โครงการก่อสร้างถนน คสล.ซอยทองลุ้ย(เลี้ยงแพะ)</t>
  </si>
  <si>
    <t>โครงการก่อสร้างถนน คสล.ซอยบ้านทุ่ง</t>
  </si>
  <si>
    <t>โครงการก่อสร้างถนน คสล.ซอยแพรงาม4(บ้านยายกรี)</t>
  </si>
  <si>
    <t>โครงการก่อสร้างถนน คสล.ซอยมอทวี</t>
  </si>
  <si>
    <t>โครงการก่อสร้างถนน คสล.ซอยชออินท์</t>
  </si>
  <si>
    <t>โครงการก่อสร้างถนน คสลซอยบ้าน 9 หลัง</t>
  </si>
  <si>
    <t>โครงการก่อสร้างถนน คสล.ซอยนายอำเภอจุมพล</t>
  </si>
  <si>
    <t>โครงการก่อสร้างถนน คสล.ซอยบ่อทอง(แยกทัพพระยา)</t>
  </si>
  <si>
    <t>โครงการขยายไหล่ทางซอยทองลุ้ย</t>
  </si>
  <si>
    <t>โครงการก่อสร้างถนน คสล.ซอยมิตรภาพ</t>
  </si>
  <si>
    <t>โครงการก่อสร้างถนน คสล.ซอยกรอกกระปิน</t>
  </si>
  <si>
    <t>โครงการก่อสร้างถนน คสล.ซอย14(สามแยกศาลาเขาโสม)</t>
  </si>
  <si>
    <t>โครงการก่อสร้างถนน คสล.ซอยไชยเชตุ</t>
  </si>
  <si>
    <t>ตั้งแต่วันที่  1  ตุลาคม  2561  ถึง  30  กันยายน  2562</t>
  </si>
  <si>
    <t>เบิกเกินส่งคืน</t>
  </si>
  <si>
    <t>รายงานรายจ่ายในการดำเนินงานที่จ่ายจากเงินทุนสำรองเงินสะสม</t>
  </si>
  <si>
    <t>รายละเอียดประกอบงบแสดงผลการดำเนินงานจ่ายจากเงินรายรับ เงินสะสม เงินทุนสำรองเงินสะสม และเงินกู้  (ปี2562)</t>
  </si>
  <si>
    <t>เครื่องทำน้ำเย็น</t>
  </si>
  <si>
    <t>เก้าอี้พนักพิง</t>
  </si>
  <si>
    <t>ตู้เหล็กเก็บเอกสาร</t>
  </si>
  <si>
    <t>เครื่องดูดฝุ่น</t>
  </si>
  <si>
    <t>เครื่องฉีดน้ำแรงดัน</t>
  </si>
  <si>
    <t>เครื่องปั๊มลม</t>
  </si>
  <si>
    <t>เครื่องฉีดโฟม</t>
  </si>
  <si>
    <t>เครื่องออกกำลังกาย</t>
  </si>
  <si>
    <t>โครงการขยายเขตเสียงตามสาย</t>
  </si>
  <si>
    <t>เก้าอี้รับรองแขก</t>
  </si>
  <si>
    <t>ถังน้ำ</t>
  </si>
  <si>
    <t>ชุดดับเพลิง</t>
  </si>
  <si>
    <t>ค่าบำรุงรักษาและปรับปรุงครุภัณฑ์</t>
  </si>
  <si>
    <t>1.</t>
  </si>
  <si>
    <t>โครงการัฒนาคุณภาพการศึกษาด้วยเทคโนโลยี DLTV</t>
  </si>
  <si>
    <t>โครงการก่อสร้างถนน คสล.ซอย 14-เขาโสม(ต่อจากของเดิม)</t>
  </si>
  <si>
    <t>โครงการก่อสร้างถนน คสล.ซอยข้างพันปืน(ต่อจากของเดิม)</t>
  </si>
  <si>
    <t>โครงการก่อสร้างถนน คสล.ซอย บ่อทอง(ต่อจากของเดิม)</t>
  </si>
  <si>
    <t>โครงการก่อสร้างถนน คสล.ซอย ภูภาบุรี(ต่อจากของเดิม)</t>
  </si>
  <si>
    <t>โครงการก่อสร้างถนน คสล.ซอยมาบคล้า2(ต่อจากของเดิม)</t>
  </si>
  <si>
    <t>โครงการก่อสร้างถนน คสล.ซอยอาจารย์มนัส(ต่อจากของเดิม)</t>
  </si>
  <si>
    <t>โครงการก่อสร้างถนน คสล.ซอยอิงดาว(ต่อจากของเดิม)</t>
  </si>
  <si>
    <t>โครงการก่อสร้างถนน คสล.ซอยรวมใจพัฒนา(ต่อจากของเดิม)</t>
  </si>
  <si>
    <t>โครงการก่อสร้างถนน คสล.ซอยหลังอำเภอ(ตาแหวน)</t>
  </si>
  <si>
    <t>โครงการก่อสร้างถนน คสล.ซอยบ่อทอง(แยกขวา)</t>
  </si>
  <si>
    <t>โครงการก่อสร้างถนน คสล.ซอยทองลุ้ย(ต่อจากของเดิม)</t>
  </si>
  <si>
    <t>โครงการก่อสร้างถนน คสล.ซอยสง่า(แยกฝาย)(ต่อจากของเดิม)</t>
  </si>
  <si>
    <t>โครงการก่อสร้างถนน คสล.ซอยอุทัยทิพย์(ต่อจากของเดิม)</t>
  </si>
  <si>
    <t>โครงการก่อสร้างถนน คสล.ซอยนายลักษณ์(ต่อจากของเดิม)</t>
  </si>
  <si>
    <t xml:space="preserve">โครงการก่อสร้างถนน คสล.ซอย ช.อินท์ </t>
  </si>
  <si>
    <t>โครงการก่อสร้างถนน คสล.ซอยนานอก(ต่อจากของเดิม)</t>
  </si>
  <si>
    <t>โครงการก่อสร้างถนน คสล.ซอยบ้านทุ่ง(ต่อจากของเดิม)</t>
  </si>
  <si>
    <t>โครงการก่อสร้างถนน คสล.ซอยแพรงาม(ยายกรี)</t>
  </si>
  <si>
    <t>โครงการก่อสร้างถนน คสล.ซอยบ้านเก้าหลัง</t>
  </si>
  <si>
    <t>โครงการก่อสร้างถนน คสล.ซอยบ่อทอง(แยกทัพพะยา)</t>
  </si>
  <si>
    <t>โครงการก่อสร้างถนน คสล.ซอย14(สามแยกศาล)</t>
  </si>
  <si>
    <t>39</t>
  </si>
  <si>
    <t>41</t>
  </si>
  <si>
    <t>โครงการก่อสร้างแท่นล้างรถขยะพร้อมห้องเก็บอุปกรณ์</t>
  </si>
  <si>
    <t>โครงการจ้างเหมาทำป้ายตลาดสดเทศบาลตำบลโป่งน้ำร้อน</t>
  </si>
  <si>
    <t>โครงการก่อสร้างหลังคาคลุมทางเดินศูนย์พัฒนาเด็กเล็กบ้านพญากำพุช</t>
  </si>
  <si>
    <t>โครงการกั้นห้องกระจกติดตายอาคารสำนักงานเทศบาล(ห้องกองคลัง)</t>
  </si>
  <si>
    <t>โครงการซ่อมแซมปรับปรุงห้องน้ำโรงขนถ่ายผลผลิตทางการเกษตร</t>
  </si>
  <si>
    <t>43</t>
  </si>
  <si>
    <t>45</t>
  </si>
  <si>
    <t>47</t>
  </si>
  <si>
    <t>49</t>
  </si>
  <si>
    <t>51</t>
  </si>
  <si>
    <t>53</t>
  </si>
  <si>
    <t>55</t>
  </si>
  <si>
    <t>57</t>
  </si>
  <si>
    <t xml:space="preserve"> </t>
  </si>
  <si>
    <t>บริหารงานทั่วไปเกี่ยวกับเคหะและชุมชน</t>
  </si>
  <si>
    <t>ค่าบำรุงรักษาและซ่อมแซมทรัพย์สิน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</si>
</sst>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.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rgb="FF000000"/>
      <name val="Tahoma"/>
      <family val="2"/>
      <scheme val="minor"/>
    </font>
    <font>
      <b/>
      <sz val="16"/>
      <color rgb="FF00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u/>
      <sz val="16"/>
      <color theme="1"/>
      <name val="TH SarabunPSK"/>
      <family val="2"/>
    </font>
    <font>
      <i/>
      <u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u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rgb="FFFF0000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4"/>
      <name val="TH SarabunPSK"/>
      <family val="2"/>
    </font>
    <font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2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1" applyFont="1"/>
    <xf numFmtId="43" fontId="2" fillId="0" borderId="0" xfId="1" applyFont="1" applyBorder="1"/>
    <xf numFmtId="43" fontId="2" fillId="0" borderId="2" xfId="1" applyFont="1" applyBorder="1"/>
    <xf numFmtId="43" fontId="3" fillId="0" borderId="3" xfId="1" applyFont="1" applyBorder="1"/>
    <xf numFmtId="43" fontId="3" fillId="0" borderId="0" xfId="1" applyFont="1" applyBorder="1"/>
    <xf numFmtId="0" fontId="3" fillId="0" borderId="0" xfId="0" applyFont="1" applyAlignment="1">
      <alignment horizontal="center" vertical="center"/>
    </xf>
    <xf numFmtId="43" fontId="3" fillId="0" borderId="0" xfId="1" applyFont="1"/>
    <xf numFmtId="43" fontId="3" fillId="0" borderId="1" xfId="1" applyFont="1" applyBorder="1"/>
    <xf numFmtId="43" fontId="3" fillId="0" borderId="4" xfId="1" applyFont="1" applyBorder="1"/>
    <xf numFmtId="43" fontId="3" fillId="0" borderId="2" xfId="1" applyFont="1" applyBorder="1"/>
    <xf numFmtId="43" fontId="3" fillId="0" borderId="0" xfId="1" applyFont="1" applyAlignment="1">
      <alignment horizontal="center"/>
    </xf>
    <xf numFmtId="43" fontId="3" fillId="0" borderId="0" xfId="1" applyFont="1" applyBorder="1" applyAlignment="1">
      <alignment horizontal="center"/>
    </xf>
    <xf numFmtId="49" fontId="2" fillId="0" borderId="0" xfId="1" applyNumberFormat="1" applyFont="1" applyAlignment="1">
      <alignment horizontal="center"/>
    </xf>
    <xf numFmtId="49" fontId="3" fillId="0" borderId="5" xfId="1" applyNumberFormat="1" applyFont="1" applyBorder="1" applyAlignment="1">
      <alignment horizontal="center" vertical="center"/>
    </xf>
    <xf numFmtId="43" fontId="2" fillId="0" borderId="7" xfId="1" applyFont="1" applyBorder="1"/>
    <xf numFmtId="43" fontId="2" fillId="0" borderId="11" xfId="1" applyFont="1" applyBorder="1"/>
    <xf numFmtId="43" fontId="2" fillId="0" borderId="9" xfId="1" applyFont="1" applyBorder="1"/>
    <xf numFmtId="43" fontId="2" fillId="0" borderId="12" xfId="1" applyFont="1" applyBorder="1"/>
    <xf numFmtId="43" fontId="2" fillId="0" borderId="13" xfId="1" applyFont="1" applyBorder="1"/>
    <xf numFmtId="43" fontId="2" fillId="0" borderId="14" xfId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0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8" xfId="0" applyFont="1" applyBorder="1"/>
    <xf numFmtId="0" fontId="3" fillId="0" borderId="9" xfId="0" applyFont="1" applyBorder="1" applyAlignment="1">
      <alignment horizontal="center"/>
    </xf>
    <xf numFmtId="49" fontId="3" fillId="0" borderId="15" xfId="1" applyNumberFormat="1" applyFont="1" applyBorder="1" applyAlignment="1">
      <alignment horizontal="center" vertical="center"/>
    </xf>
    <xf numFmtId="0" fontId="3" fillId="0" borderId="12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43" fontId="2" fillId="0" borderId="16" xfId="1" applyFont="1" applyBorder="1"/>
    <xf numFmtId="43" fontId="6" fillId="0" borderId="0" xfId="1" applyFont="1" applyFill="1" applyBorder="1"/>
    <xf numFmtId="0" fontId="6" fillId="0" borderId="0" xfId="2" applyFont="1" applyFill="1" applyBorder="1"/>
    <xf numFmtId="0" fontId="7" fillId="0" borderId="0" xfId="2" applyFont="1" applyFill="1" applyBorder="1"/>
    <xf numFmtId="43" fontId="5" fillId="0" borderId="0" xfId="1" applyFont="1" applyFill="1" applyBorder="1" applyAlignment="1">
      <alignment horizontal="right" wrapText="1" readingOrder="1"/>
    </xf>
    <xf numFmtId="49" fontId="7" fillId="0" borderId="0" xfId="1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 wrapText="1" readingOrder="1"/>
    </xf>
    <xf numFmtId="0" fontId="7" fillId="0" borderId="0" xfId="2" applyFont="1" applyFill="1" applyBorder="1" applyAlignment="1"/>
    <xf numFmtId="43" fontId="7" fillId="0" borderId="0" xfId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0" fontId="2" fillId="0" borderId="1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0" borderId="0" xfId="0" applyFont="1"/>
    <xf numFmtId="49" fontId="3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11" fillId="0" borderId="0" xfId="0" applyFont="1"/>
    <xf numFmtId="43" fontId="7" fillId="0" borderId="0" xfId="1" applyFont="1" applyFill="1" applyBorder="1" applyAlignment="1">
      <alignment horizontal="right" wrapText="1" readingOrder="1"/>
    </xf>
    <xf numFmtId="0" fontId="7" fillId="0" borderId="0" xfId="2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wrapText="1" readingOrder="1"/>
    </xf>
    <xf numFmtId="43" fontId="6" fillId="0" borderId="0" xfId="1" applyFont="1" applyFill="1" applyBorder="1" applyAlignment="1">
      <alignment horizontal="right" wrapText="1" readingOrder="1"/>
    </xf>
    <xf numFmtId="0" fontId="7" fillId="0" borderId="0" xfId="0" applyNumberFormat="1" applyFont="1" applyFill="1" applyBorder="1" applyAlignment="1">
      <alignment horizontal="left" vertical="center" wrapText="1" readingOrder="1"/>
    </xf>
    <xf numFmtId="0" fontId="7" fillId="0" borderId="0" xfId="0" applyNumberFormat="1" applyFont="1" applyFill="1" applyBorder="1" applyAlignment="1">
      <alignment vertical="top" wrapText="1"/>
    </xf>
    <xf numFmtId="43" fontId="7" fillId="0" borderId="3" xfId="1" applyFont="1" applyFill="1" applyBorder="1" applyAlignment="1">
      <alignment horizontal="right" wrapText="1" readingOrder="1"/>
    </xf>
    <xf numFmtId="43" fontId="6" fillId="0" borderId="17" xfId="1" applyFont="1" applyFill="1" applyBorder="1" applyAlignment="1">
      <alignment horizontal="right" wrapText="1" readingOrder="1"/>
    </xf>
    <xf numFmtId="0" fontId="7" fillId="0" borderId="0" xfId="2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vertical="center" wrapText="1" readingOrder="1"/>
    </xf>
    <xf numFmtId="0" fontId="6" fillId="0" borderId="0" xfId="0" applyNumberFormat="1" applyFont="1" applyFill="1" applyBorder="1" applyAlignment="1">
      <alignment vertical="center" wrapText="1"/>
    </xf>
    <xf numFmtId="43" fontId="8" fillId="0" borderId="0" xfId="1" applyFont="1" applyFill="1" applyBorder="1" applyAlignment="1">
      <alignment horizontal="right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43" fontId="5" fillId="0" borderId="3" xfId="1" applyFont="1" applyFill="1" applyBorder="1" applyAlignment="1">
      <alignment horizontal="right" wrapText="1" readingOrder="1"/>
    </xf>
    <xf numFmtId="0" fontId="2" fillId="0" borderId="18" xfId="0" applyFont="1" applyBorder="1"/>
    <xf numFmtId="43" fontId="2" fillId="0" borderId="18" xfId="1" applyFont="1" applyBorder="1"/>
    <xf numFmtId="0" fontId="2" fillId="0" borderId="19" xfId="0" applyFont="1" applyBorder="1"/>
    <xf numFmtId="43" fontId="2" fillId="0" borderId="19" xfId="1" applyFont="1" applyBorder="1"/>
    <xf numFmtId="0" fontId="2" fillId="0" borderId="0" xfId="0" applyFont="1" applyAlignment="1">
      <alignment vertical="center" wrapText="1"/>
    </xf>
    <xf numFmtId="0" fontId="2" fillId="0" borderId="20" xfId="0" applyFont="1" applyBorder="1"/>
    <xf numFmtId="43" fontId="2" fillId="0" borderId="20" xfId="1" applyFont="1" applyBorder="1"/>
    <xf numFmtId="187" fontId="6" fillId="0" borderId="0" xfId="1" applyNumberFormat="1" applyFont="1" applyFill="1" applyBorder="1"/>
    <xf numFmtId="187" fontId="2" fillId="0" borderId="18" xfId="1" applyNumberFormat="1" applyFont="1" applyBorder="1"/>
    <xf numFmtId="187" fontId="2" fillId="0" borderId="20" xfId="1" applyNumberFormat="1" applyFont="1" applyBorder="1"/>
    <xf numFmtId="187" fontId="2" fillId="0" borderId="19" xfId="1" applyNumberFormat="1" applyFont="1" applyBorder="1"/>
    <xf numFmtId="187" fontId="2" fillId="0" borderId="0" xfId="1" applyNumberFormat="1" applyFont="1"/>
    <xf numFmtId="187" fontId="7" fillId="0" borderId="0" xfId="1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43" fontId="6" fillId="0" borderId="0" xfId="1" applyNumberFormat="1" applyFont="1" applyFill="1" applyBorder="1"/>
    <xf numFmtId="43" fontId="2" fillId="0" borderId="0" xfId="1" applyNumberFormat="1" applyFont="1"/>
    <xf numFmtId="43" fontId="7" fillId="0" borderId="0" xfId="1" applyNumberFormat="1" applyFont="1" applyFill="1" applyBorder="1" applyAlignment="1">
      <alignment horizontal="center" vertical="center"/>
    </xf>
    <xf numFmtId="43" fontId="6" fillId="0" borderId="0" xfId="2" applyNumberFormat="1" applyFont="1" applyFill="1" applyBorder="1"/>
    <xf numFmtId="43" fontId="2" fillId="0" borderId="0" xfId="0" applyNumberFormat="1" applyFont="1"/>
    <xf numFmtId="0" fontId="2" fillId="0" borderId="21" xfId="0" applyFont="1" applyBorder="1"/>
    <xf numFmtId="43" fontId="2" fillId="0" borderId="21" xfId="1" applyFont="1" applyBorder="1"/>
    <xf numFmtId="0" fontId="2" fillId="0" borderId="22" xfId="0" applyFont="1" applyBorder="1"/>
    <xf numFmtId="43" fontId="2" fillId="0" borderId="22" xfId="1" applyFont="1" applyBorder="1"/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21" xfId="0" applyFont="1" applyBorder="1" applyAlignment="1">
      <alignment horizontal="left" indent="1"/>
    </xf>
    <xf numFmtId="0" fontId="2" fillId="0" borderId="20" xfId="0" applyFont="1" applyBorder="1" applyAlignment="1">
      <alignment horizontal="left" indent="1"/>
    </xf>
    <xf numFmtId="0" fontId="2" fillId="0" borderId="12" xfId="0" applyFont="1" applyBorder="1" applyAlignment="1">
      <alignment horizontal="left" indent="1"/>
    </xf>
    <xf numFmtId="0" fontId="2" fillId="0" borderId="13" xfId="0" applyFont="1" applyBorder="1" applyAlignment="1">
      <alignment horizontal="left" indent="1"/>
    </xf>
    <xf numFmtId="0" fontId="2" fillId="0" borderId="14" xfId="0" applyFont="1" applyBorder="1" applyAlignment="1">
      <alignment horizontal="left" indent="1"/>
    </xf>
    <xf numFmtId="0" fontId="2" fillId="0" borderId="18" xfId="0" applyFont="1" applyBorder="1" applyAlignment="1">
      <alignment horizontal="left" indent="1"/>
    </xf>
    <xf numFmtId="0" fontId="3" fillId="2" borderId="5" xfId="0" applyFont="1" applyFill="1" applyBorder="1" applyAlignment="1">
      <alignment horizontal="center"/>
    </xf>
    <xf numFmtId="43" fontId="3" fillId="2" borderId="5" xfId="1" applyFont="1" applyFill="1" applyBorder="1" applyAlignment="1">
      <alignment horizontal="center"/>
    </xf>
    <xf numFmtId="43" fontId="2" fillId="2" borderId="5" xfId="1" applyFont="1" applyFill="1" applyBorder="1"/>
    <xf numFmtId="0" fontId="3" fillId="2" borderId="5" xfId="0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 wrapText="1"/>
    </xf>
    <xf numFmtId="0" fontId="3" fillId="2" borderId="16" xfId="0" applyFont="1" applyFill="1" applyBorder="1" applyAlignment="1"/>
    <xf numFmtId="0" fontId="14" fillId="0" borderId="0" xfId="0" applyFont="1"/>
    <xf numFmtId="0" fontId="14" fillId="0" borderId="0" xfId="0" applyFont="1" applyAlignment="1">
      <alignment wrapText="1"/>
    </xf>
    <xf numFmtId="43" fontId="14" fillId="0" borderId="0" xfId="1" applyFont="1"/>
    <xf numFmtId="0" fontId="13" fillId="0" borderId="0" xfId="0" applyFont="1"/>
    <xf numFmtId="43" fontId="14" fillId="0" borderId="0" xfId="0" applyNumberFormat="1" applyFont="1"/>
    <xf numFmtId="43" fontId="14" fillId="0" borderId="0" xfId="1" applyNumberFormat="1" applyFont="1"/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43" fontId="13" fillId="2" borderId="5" xfId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/>
    </xf>
    <xf numFmtId="43" fontId="13" fillId="2" borderId="16" xfId="1" applyFont="1" applyFill="1" applyBorder="1" applyAlignment="1"/>
    <xf numFmtId="43" fontId="14" fillId="2" borderId="16" xfId="1" applyFont="1" applyFill="1" applyBorder="1"/>
    <xf numFmtId="43" fontId="13" fillId="2" borderId="5" xfId="0" applyNumberFormat="1" applyFont="1" applyFill="1" applyBorder="1" applyAlignment="1">
      <alignment horizontal="center" vertical="center" wrapText="1"/>
    </xf>
    <xf numFmtId="43" fontId="13" fillId="2" borderId="5" xfId="1" applyNumberFormat="1" applyFont="1" applyFill="1" applyBorder="1" applyAlignment="1">
      <alignment horizontal="center" vertical="center" wrapText="1"/>
    </xf>
    <xf numFmtId="43" fontId="13" fillId="2" borderId="16" xfId="0" applyNumberFormat="1" applyFont="1" applyFill="1" applyBorder="1" applyAlignment="1"/>
    <xf numFmtId="43" fontId="14" fillId="2" borderId="16" xfId="1" applyNumberFormat="1" applyFont="1" applyFill="1" applyBorder="1"/>
    <xf numFmtId="0" fontId="6" fillId="0" borderId="0" xfId="0" applyNumberFormat="1" applyFont="1" applyFill="1" applyBorder="1" applyAlignment="1">
      <alignment wrapText="1" readingOrder="1"/>
    </xf>
    <xf numFmtId="0" fontId="3" fillId="2" borderId="5" xfId="0" applyFont="1" applyFill="1" applyBorder="1" applyAlignment="1">
      <alignment horizontal="center" vertical="center" wrapText="1"/>
    </xf>
    <xf numFmtId="187" fontId="3" fillId="2" borderId="5" xfId="1" applyNumberFormat="1" applyFont="1" applyFill="1" applyBorder="1" applyAlignment="1">
      <alignment horizontal="center" vertical="center" wrapText="1"/>
    </xf>
    <xf numFmtId="187" fontId="2" fillId="2" borderId="5" xfId="1" applyNumberFormat="1" applyFont="1" applyFill="1" applyBorder="1"/>
    <xf numFmtId="0" fontId="2" fillId="2" borderId="5" xfId="0" applyFont="1" applyFill="1" applyBorder="1" applyAlignment="1">
      <alignment horizontal="center"/>
    </xf>
    <xf numFmtId="43" fontId="3" fillId="2" borderId="5" xfId="1" applyNumberFormat="1" applyFont="1" applyFill="1" applyBorder="1" applyAlignment="1">
      <alignment horizontal="center"/>
    </xf>
    <xf numFmtId="0" fontId="2" fillId="2" borderId="5" xfId="0" applyFont="1" applyFill="1" applyBorder="1"/>
    <xf numFmtId="0" fontId="12" fillId="0" borderId="10" xfId="0" applyFont="1" applyBorder="1"/>
    <xf numFmtId="43" fontId="3" fillId="2" borderId="3" xfId="1" applyFont="1" applyFill="1" applyBorder="1"/>
    <xf numFmtId="49" fontId="3" fillId="2" borderId="0" xfId="1" applyNumberFormat="1" applyFont="1" applyFill="1" applyAlignment="1">
      <alignment horizontal="center"/>
    </xf>
    <xf numFmtId="43" fontId="3" fillId="2" borderId="5" xfId="0" applyNumberFormat="1" applyFont="1" applyFill="1" applyBorder="1" applyAlignment="1">
      <alignment horizontal="center" vertical="center" wrapText="1"/>
    </xf>
    <xf numFmtId="43" fontId="3" fillId="2" borderId="5" xfId="0" applyNumberFormat="1" applyFont="1" applyFill="1" applyBorder="1" applyAlignment="1">
      <alignment horizontal="center" vertical="center"/>
    </xf>
    <xf numFmtId="0" fontId="6" fillId="0" borderId="0" xfId="0" applyFont="1"/>
    <xf numFmtId="0" fontId="17" fillId="0" borderId="0" xfId="0" applyFont="1"/>
    <xf numFmtId="0" fontId="16" fillId="0" borderId="0" xfId="0" applyFont="1"/>
    <xf numFmtId="49" fontId="17" fillId="0" borderId="0" xfId="0" applyNumberFormat="1" applyFo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left"/>
    </xf>
    <xf numFmtId="49" fontId="16" fillId="0" borderId="0" xfId="0" applyNumberFormat="1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49" fontId="16" fillId="0" borderId="0" xfId="0" applyNumberFormat="1" applyFont="1" applyAlignment="1">
      <alignment horizontal="left"/>
    </xf>
    <xf numFmtId="188" fontId="17" fillId="0" borderId="0" xfId="0" applyNumberFormat="1" applyFont="1" applyAlignment="1">
      <alignment horizontal="right"/>
    </xf>
    <xf numFmtId="4" fontId="17" fillId="0" borderId="0" xfId="0" applyNumberFormat="1" applyFont="1" applyAlignment="1">
      <alignment horizontal="right"/>
    </xf>
    <xf numFmtId="49" fontId="17" fillId="0" borderId="0" xfId="0" applyNumberFormat="1" applyFont="1" applyAlignment="1">
      <alignment horizontal="right"/>
    </xf>
    <xf numFmtId="0" fontId="17" fillId="0" borderId="0" xfId="0" applyFont="1" applyBorder="1"/>
    <xf numFmtId="0" fontId="17" fillId="0" borderId="0" xfId="0" applyFont="1" applyBorder="1" applyAlignment="1">
      <alignment wrapText="1"/>
    </xf>
    <xf numFmtId="43" fontId="17" fillId="0" borderId="0" xfId="1" applyFont="1" applyBorder="1" applyAlignment="1">
      <alignment horizontal="right"/>
    </xf>
    <xf numFmtId="0" fontId="18" fillId="0" borderId="0" xfId="0" applyFont="1"/>
    <xf numFmtId="4" fontId="17" fillId="0" borderId="0" xfId="0" applyNumberFormat="1" applyFont="1" applyBorder="1" applyAlignment="1">
      <alignment horizontal="right"/>
    </xf>
    <xf numFmtId="43" fontId="16" fillId="0" borderId="0" xfId="1" applyFont="1" applyBorder="1" applyAlignment="1">
      <alignment horizontal="right"/>
    </xf>
    <xf numFmtId="0" fontId="16" fillId="0" borderId="0" xfId="0" applyFont="1" applyBorder="1" applyAlignment="1">
      <alignment horizontal="center" wrapText="1"/>
    </xf>
    <xf numFmtId="4" fontId="16" fillId="0" borderId="0" xfId="0" applyNumberFormat="1" applyFont="1" applyBorder="1"/>
    <xf numFmtId="4" fontId="16" fillId="0" borderId="0" xfId="0" applyNumberFormat="1" applyFont="1" applyBorder="1" applyAlignment="1">
      <alignment horizontal="right"/>
    </xf>
    <xf numFmtId="0" fontId="19" fillId="0" borderId="0" xfId="0" applyFont="1"/>
    <xf numFmtId="0" fontId="16" fillId="0" borderId="0" xfId="0" applyFont="1" applyAlignment="1">
      <alignment horizontal="center" wrapText="1"/>
    </xf>
    <xf numFmtId="0" fontId="6" fillId="0" borderId="0" xfId="0" applyNumberFormat="1" applyFont="1" applyFill="1" applyBorder="1" applyAlignment="1">
      <alignment readingOrder="1"/>
    </xf>
    <xf numFmtId="0" fontId="6" fillId="0" borderId="0" xfId="0" applyNumberFormat="1" applyFont="1" applyFill="1" applyBorder="1" applyAlignment="1">
      <alignment vertical="top"/>
    </xf>
    <xf numFmtId="43" fontId="7" fillId="0" borderId="4" xfId="1" applyFont="1" applyFill="1" applyBorder="1" applyAlignment="1">
      <alignment horizontal="right" wrapText="1" readingOrder="1"/>
    </xf>
    <xf numFmtId="43" fontId="7" fillId="0" borderId="0" xfId="1" applyFont="1" applyFill="1" applyBorder="1"/>
    <xf numFmtId="0" fontId="2" fillId="0" borderId="28" xfId="0" applyFont="1" applyBorder="1"/>
    <xf numFmtId="43" fontId="2" fillId="0" borderId="28" xfId="1" applyNumberFormat="1" applyFont="1" applyBorder="1"/>
    <xf numFmtId="43" fontId="3" fillId="2" borderId="5" xfId="1" applyNumberFormat="1" applyFont="1" applyFill="1" applyBorder="1"/>
    <xf numFmtId="43" fontId="2" fillId="0" borderId="30" xfId="1" applyNumberFormat="1" applyFont="1" applyBorder="1"/>
    <xf numFmtId="43" fontId="2" fillId="0" borderId="27" xfId="0" applyNumberFormat="1" applyFont="1" applyBorder="1"/>
    <xf numFmtId="43" fontId="2" fillId="0" borderId="28" xfId="0" applyNumberFormat="1" applyFont="1" applyBorder="1"/>
    <xf numFmtId="43" fontId="2" fillId="0" borderId="28" xfId="1" applyFont="1" applyBorder="1"/>
    <xf numFmtId="43" fontId="2" fillId="0" borderId="29" xfId="0" applyNumberFormat="1" applyFont="1" applyBorder="1"/>
    <xf numFmtId="0" fontId="2" fillId="0" borderId="30" xfId="0" applyFont="1" applyBorder="1"/>
    <xf numFmtId="43" fontId="2" fillId="0" borderId="30" xfId="0" applyNumberFormat="1" applyFont="1" applyBorder="1"/>
    <xf numFmtId="43" fontId="2" fillId="0" borderId="30" xfId="1" applyFont="1" applyBorder="1"/>
    <xf numFmtId="49" fontId="2" fillId="0" borderId="30" xfId="0" applyNumberFormat="1" applyFont="1" applyBorder="1" applyAlignment="1">
      <alignment horizontal="center"/>
    </xf>
    <xf numFmtId="49" fontId="2" fillId="0" borderId="28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43" fontId="3" fillId="2" borderId="5" xfId="0" applyNumberFormat="1" applyFont="1" applyFill="1" applyBorder="1"/>
    <xf numFmtId="0" fontId="3" fillId="2" borderId="5" xfId="0" applyFont="1" applyFill="1" applyBorder="1"/>
    <xf numFmtId="43" fontId="3" fillId="2" borderId="16" xfId="1" applyFont="1" applyFill="1" applyBorder="1"/>
    <xf numFmtId="12" fontId="2" fillId="0" borderId="28" xfId="0" applyNumberFormat="1" applyFont="1" applyBorder="1"/>
    <xf numFmtId="12" fontId="2" fillId="0" borderId="29" xfId="0" applyNumberFormat="1" applyFont="1" applyBorder="1"/>
    <xf numFmtId="0" fontId="6" fillId="3" borderId="28" xfId="0" applyFont="1" applyFill="1" applyBorder="1" applyAlignment="1">
      <alignment horizontal="center" vertical="center"/>
    </xf>
    <xf numFmtId="12" fontId="2" fillId="0" borderId="29" xfId="0" applyNumberFormat="1" applyFont="1" applyBorder="1" applyAlignment="1">
      <alignment horizontal="left"/>
    </xf>
    <xf numFmtId="12" fontId="2" fillId="0" borderId="30" xfId="0" applyNumberFormat="1" applyFont="1" applyBorder="1"/>
    <xf numFmtId="0" fontId="2" fillId="0" borderId="31" xfId="0" applyFont="1" applyBorder="1"/>
    <xf numFmtId="43" fontId="6" fillId="0" borderId="28" xfId="1" applyFont="1" applyBorder="1"/>
    <xf numFmtId="0" fontId="3" fillId="3" borderId="0" xfId="0" applyFont="1" applyFill="1" applyBorder="1" applyAlignment="1">
      <alignment horizontal="center"/>
    </xf>
    <xf numFmtId="43" fontId="3" fillId="3" borderId="0" xfId="1" applyNumberFormat="1" applyFont="1" applyFill="1" applyBorder="1"/>
    <xf numFmtId="0" fontId="6" fillId="0" borderId="0" xfId="0" applyNumberFormat="1" applyFont="1" applyFill="1" applyBorder="1" applyAlignment="1">
      <alignment vertical="center"/>
    </xf>
    <xf numFmtId="43" fontId="2" fillId="0" borderId="31" xfId="1" applyNumberFormat="1" applyFont="1" applyBorder="1"/>
    <xf numFmtId="43" fontId="13" fillId="2" borderId="16" xfId="1" applyFont="1" applyFill="1" applyBorder="1"/>
    <xf numFmtId="43" fontId="16" fillId="0" borderId="4" xfId="1" applyFont="1" applyBorder="1" applyAlignment="1">
      <alignment horizontal="right"/>
    </xf>
    <xf numFmtId="4" fontId="16" fillId="0" borderId="4" xfId="0" applyNumberFormat="1" applyFont="1" applyBorder="1" applyAlignment="1">
      <alignment horizontal="right"/>
    </xf>
    <xf numFmtId="0" fontId="19" fillId="0" borderId="0" xfId="0" applyFont="1" applyBorder="1"/>
    <xf numFmtId="43" fontId="17" fillId="0" borderId="0" xfId="0" applyNumberFormat="1" applyFont="1"/>
    <xf numFmtId="43" fontId="16" fillId="0" borderId="0" xfId="0" applyNumberFormat="1" applyFont="1"/>
    <xf numFmtId="43" fontId="17" fillId="0" borderId="0" xfId="1" applyFont="1"/>
    <xf numFmtId="43" fontId="16" fillId="0" borderId="3" xfId="0" applyNumberFormat="1" applyFont="1" applyBorder="1"/>
    <xf numFmtId="0" fontId="3" fillId="2" borderId="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187" fontId="3" fillId="2" borderId="5" xfId="1" applyNumberFormat="1" applyFont="1" applyFill="1" applyBorder="1"/>
    <xf numFmtId="43" fontId="3" fillId="2" borderId="5" xfId="1" applyFont="1" applyFill="1" applyBorder="1"/>
    <xf numFmtId="187" fontId="3" fillId="2" borderId="16" xfId="1" applyNumberFormat="1" applyFont="1" applyFill="1" applyBorder="1"/>
    <xf numFmtId="0" fontId="3" fillId="2" borderId="5" xfId="0" applyFont="1" applyFill="1" applyBorder="1" applyAlignment="1">
      <alignment horizontal="center"/>
    </xf>
    <xf numFmtId="43" fontId="13" fillId="0" borderId="26" xfId="1" applyFont="1" applyBorder="1"/>
    <xf numFmtId="0" fontId="15" fillId="0" borderId="32" xfId="0" applyFont="1" applyBorder="1"/>
    <xf numFmtId="43" fontId="14" fillId="0" borderId="32" xfId="0" applyNumberFormat="1" applyFont="1" applyBorder="1"/>
    <xf numFmtId="43" fontId="14" fillId="0" borderId="32" xfId="1" applyNumberFormat="1" applyFont="1" applyBorder="1"/>
    <xf numFmtId="0" fontId="14" fillId="0" borderId="28" xfId="0" applyFont="1" applyBorder="1" applyAlignment="1">
      <alignment horizontal="left" indent="1"/>
    </xf>
    <xf numFmtId="43" fontId="14" fillId="0" borderId="28" xfId="1" applyFont="1" applyBorder="1"/>
    <xf numFmtId="43" fontId="14" fillId="0" borderId="28" xfId="1" applyNumberFormat="1" applyFont="1" applyBorder="1"/>
    <xf numFmtId="43" fontId="14" fillId="0" borderId="28" xfId="0" applyNumberFormat="1" applyFont="1" applyBorder="1"/>
    <xf numFmtId="0" fontId="14" fillId="0" borderId="29" xfId="0" applyFont="1" applyBorder="1" applyAlignment="1">
      <alignment horizontal="left" indent="1"/>
    </xf>
    <xf numFmtId="43" fontId="14" fillId="0" borderId="29" xfId="0" applyNumberFormat="1" applyFont="1" applyBorder="1"/>
    <xf numFmtId="43" fontId="14" fillId="0" borderId="29" xfId="1" applyFont="1" applyBorder="1"/>
    <xf numFmtId="43" fontId="14" fillId="0" borderId="29" xfId="1" applyNumberFormat="1" applyFont="1" applyBorder="1"/>
    <xf numFmtId="0" fontId="15" fillId="0" borderId="27" xfId="0" applyFont="1" applyBorder="1" applyAlignment="1">
      <alignment horizontal="left" vertical="center"/>
    </xf>
    <xf numFmtId="43" fontId="13" fillId="0" borderId="27" xfId="0" applyNumberFormat="1" applyFont="1" applyBorder="1" applyAlignment="1">
      <alignment horizontal="center" vertical="center"/>
    </xf>
    <xf numFmtId="43" fontId="13" fillId="0" borderId="27" xfId="1" applyNumberFormat="1" applyFont="1" applyBorder="1" applyAlignment="1">
      <alignment horizontal="center" vertical="center"/>
    </xf>
    <xf numFmtId="43" fontId="13" fillId="0" borderId="27" xfId="1" applyNumberFormat="1" applyFont="1" applyBorder="1" applyAlignment="1">
      <alignment horizontal="center" vertical="center" wrapText="1"/>
    </xf>
    <xf numFmtId="43" fontId="13" fillId="0" borderId="27" xfId="1" applyFont="1" applyBorder="1" applyAlignment="1">
      <alignment horizontal="center" vertical="center"/>
    </xf>
    <xf numFmtId="43" fontId="13" fillId="0" borderId="27" xfId="1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 indent="1"/>
    </xf>
    <xf numFmtId="43" fontId="14" fillId="0" borderId="28" xfId="1" applyFont="1" applyBorder="1" applyAlignment="1">
      <alignment horizontal="center" vertical="center"/>
    </xf>
    <xf numFmtId="43" fontId="14" fillId="0" borderId="28" xfId="1" applyFont="1" applyBorder="1" applyAlignment="1">
      <alignment horizontal="center" vertical="center" wrapText="1"/>
    </xf>
    <xf numFmtId="43" fontId="14" fillId="0" borderId="28" xfId="1" applyNumberFormat="1" applyFont="1" applyBorder="1" applyAlignment="1">
      <alignment horizontal="center" vertical="center" wrapText="1"/>
    </xf>
    <xf numFmtId="43" fontId="13" fillId="0" borderId="28" xfId="1" applyNumberFormat="1" applyFont="1" applyBorder="1" applyAlignment="1">
      <alignment horizontal="center" vertical="center" wrapText="1"/>
    </xf>
    <xf numFmtId="43" fontId="14" fillId="0" borderId="29" xfId="1" applyFont="1" applyBorder="1" applyAlignment="1">
      <alignment horizontal="center" vertical="center" wrapText="1"/>
    </xf>
    <xf numFmtId="43" fontId="13" fillId="2" borderId="16" xfId="0" applyNumberFormat="1" applyFont="1" applyFill="1" applyBorder="1"/>
    <xf numFmtId="43" fontId="13" fillId="0" borderId="0" xfId="0" applyNumberFormat="1" applyFont="1"/>
    <xf numFmtId="43" fontId="13" fillId="0" borderId="0" xfId="1" applyNumberFormat="1" applyFont="1"/>
    <xf numFmtId="43" fontId="13" fillId="0" borderId="26" xfId="1" applyNumberFormat="1" applyFont="1" applyBorder="1"/>
    <xf numFmtId="43" fontId="13" fillId="0" borderId="29" xfId="1" applyNumberFormat="1" applyFont="1" applyBorder="1"/>
    <xf numFmtId="43" fontId="14" fillId="0" borderId="27" xfId="1" applyFont="1" applyBorder="1" applyAlignment="1">
      <alignment horizontal="center" vertical="center"/>
    </xf>
    <xf numFmtId="43" fontId="13" fillId="0" borderId="28" xfId="1" applyFont="1" applyBorder="1" applyAlignment="1">
      <alignment horizontal="center" vertical="center" wrapText="1"/>
    </xf>
    <xf numFmtId="43" fontId="14" fillId="0" borderId="32" xfId="1" applyFont="1" applyBorder="1"/>
    <xf numFmtId="0" fontId="12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3" fontId="3" fillId="0" borderId="27" xfId="1" applyFont="1" applyBorder="1" applyAlignment="1">
      <alignment horizontal="center" vertical="center"/>
    </xf>
    <xf numFmtId="43" fontId="3" fillId="0" borderId="27" xfId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indent="1"/>
    </xf>
    <xf numFmtId="0" fontId="2" fillId="0" borderId="28" xfId="0" applyFont="1" applyBorder="1" applyAlignment="1">
      <alignment horizontal="center" vertical="center"/>
    </xf>
    <xf numFmtId="43" fontId="2" fillId="0" borderId="28" xfId="1" applyFont="1" applyBorder="1" applyAlignment="1">
      <alignment horizontal="center" vertical="center"/>
    </xf>
    <xf numFmtId="43" fontId="3" fillId="0" borderId="28" xfId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indent="1"/>
    </xf>
    <xf numFmtId="43" fontId="3" fillId="0" borderId="28" xfId="1" applyFont="1" applyBorder="1" applyAlignment="1">
      <alignment horizontal="center" vertical="center"/>
    </xf>
    <xf numFmtId="43" fontId="2" fillId="0" borderId="29" xfId="1" applyFont="1" applyBorder="1"/>
    <xf numFmtId="0" fontId="2" fillId="0" borderId="29" xfId="0" applyFont="1" applyBorder="1"/>
    <xf numFmtId="0" fontId="6" fillId="3" borderId="31" xfId="0" applyFont="1" applyFill="1" applyBorder="1" applyAlignment="1">
      <alignment horizontal="center" vertical="center"/>
    </xf>
    <xf numFmtId="12" fontId="2" fillId="0" borderId="31" xfId="0" applyNumberFormat="1" applyFont="1" applyBorder="1"/>
    <xf numFmtId="43" fontId="2" fillId="0" borderId="31" xfId="0" applyNumberFormat="1" applyFont="1" applyBorder="1"/>
    <xf numFmtId="0" fontId="3" fillId="3" borderId="28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43" fontId="2" fillId="3" borderId="27" xfId="0" applyNumberFormat="1" applyFont="1" applyFill="1" applyBorder="1" applyAlignment="1">
      <alignment horizontal="center" vertical="center" wrapText="1"/>
    </xf>
    <xf numFmtId="43" fontId="2" fillId="3" borderId="27" xfId="0" applyNumberFormat="1" applyFont="1" applyFill="1" applyBorder="1" applyAlignment="1">
      <alignment horizontal="center" vertical="center"/>
    </xf>
    <xf numFmtId="43" fontId="2" fillId="3" borderId="28" xfId="0" applyNumberFormat="1" applyFont="1" applyFill="1" applyBorder="1" applyAlignment="1">
      <alignment horizontal="center" vertical="center" wrapText="1"/>
    </xf>
    <xf numFmtId="43" fontId="2" fillId="3" borderId="28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43" fontId="3" fillId="2" borderId="5" xfId="0" applyNumberFormat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12" fontId="2" fillId="0" borderId="27" xfId="0" applyNumberFormat="1" applyFont="1" applyBorder="1"/>
    <xf numFmtId="0" fontId="6" fillId="3" borderId="2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4" fillId="0" borderId="30" xfId="0" applyFont="1" applyBorder="1" applyAlignment="1">
      <alignment horizontal="left" indent="1"/>
    </xf>
    <xf numFmtId="43" fontId="14" fillId="0" borderId="30" xfId="0" applyNumberFormat="1" applyFont="1" applyBorder="1"/>
    <xf numFmtId="43" fontId="14" fillId="0" borderId="30" xfId="1" applyFont="1" applyBorder="1"/>
    <xf numFmtId="43" fontId="14" fillId="0" borderId="30" xfId="1" applyNumberFormat="1" applyFont="1" applyBorder="1"/>
    <xf numFmtId="43" fontId="16" fillId="0" borderId="17" xfId="1" applyFont="1" applyBorder="1" applyAlignment="1">
      <alignment horizontal="right"/>
    </xf>
    <xf numFmtId="0" fontId="17" fillId="0" borderId="0" xfId="0" applyFont="1" applyBorder="1" applyAlignment="1">
      <alignment horizontal="left" wrapText="1"/>
    </xf>
    <xf numFmtId="43" fontId="17" fillId="0" borderId="4" xfId="1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49" fontId="17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3" fontId="21" fillId="0" borderId="0" xfId="1" applyFont="1" applyBorder="1" applyAlignment="1"/>
    <xf numFmtId="0" fontId="17" fillId="0" borderId="0" xfId="0" applyFont="1" applyBorder="1" applyAlignment="1">
      <alignment horizontal="left"/>
    </xf>
    <xf numFmtId="43" fontId="21" fillId="0" borderId="0" xfId="1" applyFont="1" applyBorder="1"/>
    <xf numFmtId="43" fontId="19" fillId="0" borderId="0" xfId="1" applyFont="1" applyBorder="1"/>
    <xf numFmtId="43" fontId="19" fillId="0" borderId="0" xfId="1" applyFont="1"/>
    <xf numFmtId="43" fontId="20" fillId="0" borderId="3" xfId="1" applyFont="1" applyBorder="1"/>
    <xf numFmtId="0" fontId="14" fillId="0" borderId="28" xfId="0" applyFont="1" applyBorder="1"/>
    <xf numFmtId="0" fontId="22" fillId="0" borderId="28" xfId="0" applyFont="1" applyBorder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/>
    </xf>
    <xf numFmtId="43" fontId="3" fillId="2" borderId="5" xfId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horizontal="left" vertical="center" wrapText="1" readingOrder="1"/>
    </xf>
    <xf numFmtId="0" fontId="6" fillId="0" borderId="0" xfId="0" applyNumberFormat="1" applyFont="1" applyFill="1" applyBorder="1" applyAlignment="1">
      <alignment horizontal="left" wrapText="1" readingOrder="1"/>
    </xf>
    <xf numFmtId="0" fontId="7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2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3" fillId="2" borderId="16" xfId="0" applyFont="1" applyFill="1" applyBorder="1" applyAlignment="1">
      <alignment horizontal="center"/>
    </xf>
    <xf numFmtId="43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49" fontId="3" fillId="2" borderId="5" xfId="1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43" fontId="3" fillId="2" borderId="12" xfId="1" applyFont="1" applyFill="1" applyBorder="1" applyAlignment="1">
      <alignment horizontal="center" vertical="center" wrapText="1"/>
    </xf>
    <xf numFmtId="43" fontId="3" fillId="2" borderId="14" xfId="1" applyFont="1" applyFill="1" applyBorder="1" applyAlignment="1">
      <alignment horizontal="center" vertical="center" wrapText="1"/>
    </xf>
    <xf numFmtId="43" fontId="14" fillId="0" borderId="0" xfId="1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49531</xdr:colOff>
      <xdr:row>7</xdr:row>
      <xdr:rowOff>161925</xdr:rowOff>
    </xdr:from>
    <xdr:to>
      <xdr:col>5</xdr:col>
      <xdr:colOff>95250</xdr:colOff>
      <xdr:row>8</xdr:row>
      <xdr:rowOff>219075</xdr:rowOff>
    </xdr:to>
    <xdr:sp macro="" textlink="">
      <xdr:nvSpPr>
        <xdr:cNvPr id="2" name="วงเล็บปีกกาขวา 1"/>
        <xdr:cNvSpPr/>
      </xdr:nvSpPr>
      <xdr:spPr>
        <a:xfrm>
          <a:off x="8612506" y="2028825"/>
          <a:ext cx="45719" cy="3238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38100</xdr:colOff>
      <xdr:row>9</xdr:row>
      <xdr:rowOff>180975</xdr:rowOff>
    </xdr:from>
    <xdr:to>
      <xdr:col>5</xdr:col>
      <xdr:colOff>95250</xdr:colOff>
      <xdr:row>13</xdr:row>
      <xdr:rowOff>200025</xdr:rowOff>
    </xdr:to>
    <xdr:sp macro="" textlink="">
      <xdr:nvSpPr>
        <xdr:cNvPr id="4" name="วงเล็บปีกกาขวา 3"/>
        <xdr:cNvSpPr/>
      </xdr:nvSpPr>
      <xdr:spPr>
        <a:xfrm>
          <a:off x="7915275" y="3152775"/>
          <a:ext cx="57150" cy="10858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47625</xdr:colOff>
      <xdr:row>22</xdr:row>
      <xdr:rowOff>133350</xdr:rowOff>
    </xdr:from>
    <xdr:to>
      <xdr:col>5</xdr:col>
      <xdr:colOff>93344</xdr:colOff>
      <xdr:row>26</xdr:row>
      <xdr:rowOff>209550</xdr:rowOff>
    </xdr:to>
    <xdr:sp macro="" textlink="">
      <xdr:nvSpPr>
        <xdr:cNvPr id="10" name="วงเล็บปีกกาขวา 9"/>
        <xdr:cNvSpPr/>
      </xdr:nvSpPr>
      <xdr:spPr>
        <a:xfrm>
          <a:off x="8610600" y="6000750"/>
          <a:ext cx="45719" cy="1143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30481</xdr:colOff>
      <xdr:row>20</xdr:row>
      <xdr:rowOff>104775</xdr:rowOff>
    </xdr:from>
    <xdr:to>
      <xdr:col>5</xdr:col>
      <xdr:colOff>76200</xdr:colOff>
      <xdr:row>21</xdr:row>
      <xdr:rowOff>161925</xdr:rowOff>
    </xdr:to>
    <xdr:sp macro="" textlink="">
      <xdr:nvSpPr>
        <xdr:cNvPr id="8" name="วงเล็บปีกกาขวา 7"/>
        <xdr:cNvSpPr/>
      </xdr:nvSpPr>
      <xdr:spPr>
        <a:xfrm>
          <a:off x="8593456" y="5438775"/>
          <a:ext cx="45719" cy="3238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Normal="100" zoomScaleSheetLayoutView="100" workbookViewId="0">
      <selection activeCell="N16" sqref="N16"/>
    </sheetView>
  </sheetViews>
  <sheetFormatPr defaultRowHeight="21" x14ac:dyDescent="0.35"/>
  <cols>
    <col min="1" max="1" width="4.5" style="1" customWidth="1"/>
    <col min="2" max="2" width="4" style="1" customWidth="1"/>
    <col min="3" max="3" width="26.75" style="1" bestFit="1" customWidth="1"/>
    <col min="4" max="4" width="5.5" style="1" customWidth="1"/>
    <col min="5" max="5" width="9" style="3"/>
    <col min="6" max="6" width="3.125" style="1" customWidth="1"/>
    <col min="7" max="7" width="15.625" style="4" customWidth="1"/>
    <col min="8" max="8" width="3.125" style="5" customWidth="1"/>
    <col min="9" max="9" width="15.625" style="4" customWidth="1"/>
    <col min="10" max="16384" width="9" style="1"/>
  </cols>
  <sheetData>
    <row r="1" spans="1:9" x14ac:dyDescent="0.35">
      <c r="A1" s="294" t="s">
        <v>195</v>
      </c>
      <c r="B1" s="294"/>
      <c r="C1" s="294"/>
      <c r="D1" s="294"/>
      <c r="E1" s="294"/>
      <c r="F1" s="294"/>
      <c r="G1" s="294"/>
      <c r="H1" s="294"/>
      <c r="I1" s="294"/>
    </row>
    <row r="2" spans="1:9" x14ac:dyDescent="0.35">
      <c r="A2" s="294" t="s">
        <v>0</v>
      </c>
      <c r="B2" s="294"/>
      <c r="C2" s="294"/>
      <c r="D2" s="294"/>
      <c r="E2" s="294"/>
      <c r="F2" s="294"/>
      <c r="G2" s="294"/>
      <c r="H2" s="294"/>
      <c r="I2" s="294"/>
    </row>
    <row r="3" spans="1:9" x14ac:dyDescent="0.35">
      <c r="A3" s="294" t="s">
        <v>356</v>
      </c>
      <c r="B3" s="294"/>
      <c r="C3" s="294"/>
      <c r="D3" s="294"/>
      <c r="E3" s="294"/>
      <c r="F3" s="294"/>
      <c r="G3" s="294"/>
      <c r="H3" s="294"/>
      <c r="I3" s="294"/>
    </row>
    <row r="4" spans="1:9" x14ac:dyDescent="0.35">
      <c r="A4" s="2"/>
      <c r="B4" s="2"/>
      <c r="C4" s="2"/>
      <c r="D4" s="2"/>
      <c r="E4" s="9" t="s">
        <v>13</v>
      </c>
      <c r="F4" s="2"/>
      <c r="G4" s="14" t="s">
        <v>357</v>
      </c>
      <c r="H4" s="15"/>
      <c r="I4" s="14" t="s">
        <v>358</v>
      </c>
    </row>
    <row r="5" spans="1:9" ht="21.75" thickBot="1" x14ac:dyDescent="0.4">
      <c r="A5" s="2" t="s">
        <v>1</v>
      </c>
      <c r="B5" s="2"/>
      <c r="E5" s="3">
        <v>2</v>
      </c>
      <c r="G5" s="11"/>
      <c r="H5" s="8"/>
      <c r="I5" s="11">
        <v>88630895.260000005</v>
      </c>
    </row>
    <row r="6" spans="1:9" ht="21.75" thickTop="1" x14ac:dyDescent="0.35">
      <c r="A6" s="2" t="s">
        <v>2</v>
      </c>
      <c r="B6" s="2"/>
    </row>
    <row r="7" spans="1:9" x14ac:dyDescent="0.35">
      <c r="A7" s="2"/>
      <c r="B7" s="2" t="s">
        <v>3</v>
      </c>
    </row>
    <row r="8" spans="1:9" x14ac:dyDescent="0.35">
      <c r="C8" s="139" t="s">
        <v>4</v>
      </c>
      <c r="E8" s="3">
        <v>3</v>
      </c>
      <c r="I8" s="4">
        <f>เหตุ3!G22</f>
        <v>50163684.700000003</v>
      </c>
    </row>
    <row r="9" spans="1:9" x14ac:dyDescent="0.35">
      <c r="C9" s="139" t="s">
        <v>5</v>
      </c>
      <c r="E9" s="3">
        <v>4</v>
      </c>
      <c r="H9" s="4"/>
      <c r="I9" s="4">
        <f>เหตุ4!G10</f>
        <v>10525229.75</v>
      </c>
    </row>
    <row r="10" spans="1:9" x14ac:dyDescent="0.35">
      <c r="C10" s="139" t="s">
        <v>6</v>
      </c>
      <c r="E10" s="3">
        <v>5</v>
      </c>
      <c r="I10" s="4">
        <f>เหตุ5!F23</f>
        <v>229</v>
      </c>
    </row>
    <row r="11" spans="1:9" x14ac:dyDescent="0.35">
      <c r="B11" s="2"/>
      <c r="C11" s="2" t="s">
        <v>7</v>
      </c>
      <c r="G11" s="12"/>
      <c r="H11" s="8"/>
      <c r="I11" s="12">
        <f>SUM(I8:I10)</f>
        <v>60689143.450000003</v>
      </c>
    </row>
    <row r="12" spans="1:9" x14ac:dyDescent="0.35">
      <c r="B12" s="2" t="s">
        <v>8</v>
      </c>
      <c r="C12" s="2"/>
    </row>
    <row r="13" spans="1:9" x14ac:dyDescent="0.35">
      <c r="C13" s="1" t="s">
        <v>9</v>
      </c>
      <c r="E13" s="3">
        <v>2</v>
      </c>
      <c r="G13" s="5"/>
      <c r="I13" s="5">
        <v>54231735</v>
      </c>
    </row>
    <row r="14" spans="1:9" x14ac:dyDescent="0.35">
      <c r="A14" s="2"/>
      <c r="B14" s="2"/>
      <c r="C14" s="2" t="s">
        <v>10</v>
      </c>
      <c r="G14" s="13"/>
      <c r="H14" s="8"/>
      <c r="I14" s="13">
        <f>SUM(I13:I13)</f>
        <v>54231735</v>
      </c>
    </row>
    <row r="15" spans="1:9" ht="21.75" thickBot="1" x14ac:dyDescent="0.4">
      <c r="A15" s="2" t="s">
        <v>11</v>
      </c>
      <c r="B15" s="2"/>
      <c r="C15" s="2"/>
      <c r="G15" s="11"/>
      <c r="H15" s="8"/>
      <c r="I15" s="11">
        <f>SUM(I11,I14)</f>
        <v>114920878.45</v>
      </c>
    </row>
    <row r="16" spans="1:9" ht="21.75" thickTop="1" x14ac:dyDescent="0.35">
      <c r="A16" s="2"/>
      <c r="B16" s="2"/>
      <c r="C16" s="2"/>
      <c r="G16" s="8"/>
      <c r="H16" s="8"/>
      <c r="I16" s="8"/>
    </row>
    <row r="18" spans="1:9" ht="21.75" thickBot="1" x14ac:dyDescent="0.4">
      <c r="A18" s="2" t="s">
        <v>14</v>
      </c>
      <c r="B18" s="2"/>
      <c r="E18" s="3">
        <v>2</v>
      </c>
      <c r="G18" s="11"/>
      <c r="H18" s="8"/>
      <c r="I18" s="11">
        <v>88630895.260000005</v>
      </c>
    </row>
    <row r="19" spans="1:9" ht="21.75" thickTop="1" x14ac:dyDescent="0.35">
      <c r="A19" s="2" t="s">
        <v>15</v>
      </c>
      <c r="B19" s="2"/>
    </row>
    <row r="20" spans="1:9" x14ac:dyDescent="0.35">
      <c r="A20" s="2"/>
      <c r="B20" s="2" t="s">
        <v>16</v>
      </c>
    </row>
    <row r="21" spans="1:9" x14ac:dyDescent="0.35">
      <c r="C21" s="139" t="s">
        <v>17</v>
      </c>
      <c r="E21" s="3">
        <v>6</v>
      </c>
      <c r="I21" s="4">
        <f>เหตุ6!I44</f>
        <v>0</v>
      </c>
    </row>
    <row r="22" spans="1:9" x14ac:dyDescent="0.35">
      <c r="C22" s="139" t="s">
        <v>18</v>
      </c>
      <c r="E22" s="3">
        <v>7</v>
      </c>
      <c r="I22" s="4">
        <f>เหตุ7!E13</f>
        <v>1530768.14</v>
      </c>
    </row>
    <row r="23" spans="1:9" x14ac:dyDescent="0.35">
      <c r="C23" s="2" t="s">
        <v>19</v>
      </c>
      <c r="G23" s="12"/>
      <c r="H23" s="8"/>
      <c r="I23" s="12">
        <f>SUM(I21:I22)</f>
        <v>1530768.14</v>
      </c>
    </row>
    <row r="24" spans="1:9" x14ac:dyDescent="0.35">
      <c r="B24" s="2" t="s">
        <v>20</v>
      </c>
    </row>
    <row r="25" spans="1:9" x14ac:dyDescent="0.35">
      <c r="C25" s="139" t="s">
        <v>21</v>
      </c>
      <c r="E25" s="3">
        <v>8</v>
      </c>
      <c r="I25" s="4">
        <f>เหตุ8!H15</f>
        <v>0</v>
      </c>
    </row>
    <row r="26" spans="1:9" x14ac:dyDescent="0.35">
      <c r="B26" s="2" t="s">
        <v>22</v>
      </c>
      <c r="G26" s="12"/>
      <c r="H26" s="8"/>
      <c r="I26" s="12">
        <f>SUM(I25:I25)</f>
        <v>0</v>
      </c>
    </row>
    <row r="27" spans="1:9" x14ac:dyDescent="0.35">
      <c r="B27" s="2" t="s">
        <v>170</v>
      </c>
      <c r="G27" s="12"/>
      <c r="H27" s="8"/>
      <c r="I27" s="12">
        <f>SUM(I23+I26)</f>
        <v>1530768.14</v>
      </c>
    </row>
    <row r="28" spans="1:9" x14ac:dyDescent="0.35">
      <c r="A28" s="2" t="s">
        <v>23</v>
      </c>
    </row>
    <row r="29" spans="1:9" x14ac:dyDescent="0.35">
      <c r="B29" s="139" t="s">
        <v>23</v>
      </c>
      <c r="C29" s="139"/>
      <c r="E29" s="3">
        <v>9</v>
      </c>
      <c r="I29" s="4">
        <f>เหตุ9!G14</f>
        <v>0</v>
      </c>
    </row>
    <row r="30" spans="1:9" x14ac:dyDescent="0.35">
      <c r="B30" s="139" t="s">
        <v>24</v>
      </c>
      <c r="C30" s="139"/>
      <c r="G30" s="6"/>
      <c r="I30" s="6">
        <v>24351202.52</v>
      </c>
    </row>
    <row r="31" spans="1:9" x14ac:dyDescent="0.35">
      <c r="A31" s="2"/>
      <c r="B31" s="2" t="s">
        <v>25</v>
      </c>
      <c r="G31" s="12"/>
      <c r="H31" s="8"/>
      <c r="I31" s="12">
        <f>SUM(I29:I30)</f>
        <v>24351202.52</v>
      </c>
    </row>
    <row r="32" spans="1:9" ht="21.75" thickBot="1" x14ac:dyDescent="0.4">
      <c r="A32" s="2" t="s">
        <v>26</v>
      </c>
      <c r="G32" s="7"/>
      <c r="H32" s="8"/>
      <c r="I32" s="7">
        <f>SUM(I27,I31)</f>
        <v>25881970.66</v>
      </c>
    </row>
    <row r="33" spans="1:9" ht="21.75" thickTop="1" x14ac:dyDescent="0.35"/>
    <row r="34" spans="1:9" x14ac:dyDescent="0.35">
      <c r="A34" s="2" t="s">
        <v>12</v>
      </c>
    </row>
    <row r="38" spans="1:9" x14ac:dyDescent="0.35">
      <c r="A38" s="292" t="s">
        <v>196</v>
      </c>
      <c r="B38" s="292"/>
      <c r="C38" s="292"/>
      <c r="D38" s="292" t="s">
        <v>197</v>
      </c>
      <c r="E38" s="292"/>
      <c r="F38" s="292"/>
      <c r="G38" s="293" t="s">
        <v>198</v>
      </c>
      <c r="H38" s="293"/>
      <c r="I38" s="293"/>
    </row>
    <row r="39" spans="1:9" x14ac:dyDescent="0.35">
      <c r="A39" s="96" t="s">
        <v>199</v>
      </c>
      <c r="B39" s="96"/>
      <c r="C39" s="96"/>
      <c r="D39" s="96"/>
      <c r="E39" s="96"/>
      <c r="F39" s="96"/>
      <c r="G39" s="96"/>
      <c r="H39" s="96"/>
      <c r="I39" s="96"/>
    </row>
  </sheetData>
  <mergeCells count="6">
    <mergeCell ref="A38:C38"/>
    <mergeCell ref="D38:F38"/>
    <mergeCell ref="G38:I38"/>
    <mergeCell ref="A1:I1"/>
    <mergeCell ref="A2:I2"/>
    <mergeCell ref="A3:I3"/>
  </mergeCells>
  <pageMargins left="0.51181102362204722" right="0" top="0.59055118110236227" bottom="0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B25" sqref="B25"/>
    </sheetView>
  </sheetViews>
  <sheetFormatPr defaultRowHeight="21" x14ac:dyDescent="0.35"/>
  <cols>
    <col min="1" max="1" width="6.375" style="1" customWidth="1"/>
    <col min="2" max="2" width="41.875" style="1" customWidth="1"/>
    <col min="3" max="4" width="12.625" style="4" customWidth="1"/>
    <col min="5" max="5" width="13.75" style="4" bestFit="1" customWidth="1"/>
    <col min="6" max="6" width="12.625" style="4" customWidth="1"/>
    <col min="7" max="8" width="13.375" style="4" bestFit="1" customWidth="1"/>
    <col min="9" max="16384" width="9" style="1"/>
  </cols>
  <sheetData>
    <row r="1" spans="1:11" s="38" customFormat="1" x14ac:dyDescent="0.35">
      <c r="A1" s="305" t="str">
        <f>งบแสดงฐานะ!A1</f>
        <v>เทศบาลตำบลโป่งน้ำร้อน  อำเภอโป่งน้ำร้อน  จังหวัดจันทบุรี</v>
      </c>
      <c r="B1" s="305"/>
      <c r="C1" s="305"/>
      <c r="D1" s="305"/>
      <c r="E1" s="305"/>
      <c r="F1" s="305"/>
      <c r="G1" s="305"/>
      <c r="H1" s="305"/>
      <c r="I1" s="42"/>
      <c r="J1" s="42"/>
      <c r="K1" s="42"/>
    </row>
    <row r="2" spans="1:11" s="38" customFormat="1" x14ac:dyDescent="0.35">
      <c r="A2" s="305" t="s">
        <v>27</v>
      </c>
      <c r="B2" s="305"/>
      <c r="C2" s="305"/>
      <c r="D2" s="305"/>
      <c r="E2" s="305"/>
      <c r="F2" s="305"/>
      <c r="G2" s="305"/>
      <c r="H2" s="305"/>
      <c r="I2" s="42"/>
      <c r="J2" s="42"/>
      <c r="K2" s="42"/>
    </row>
    <row r="3" spans="1:11" s="38" customFormat="1" x14ac:dyDescent="0.35">
      <c r="A3" s="304" t="s">
        <v>354</v>
      </c>
      <c r="B3" s="304"/>
      <c r="C3" s="304"/>
      <c r="D3" s="304"/>
      <c r="E3" s="304"/>
      <c r="F3" s="304"/>
      <c r="G3" s="304"/>
      <c r="H3" s="304"/>
      <c r="I3" s="43"/>
      <c r="J3" s="43"/>
      <c r="K3" s="43"/>
    </row>
    <row r="4" spans="1:11" s="38" customFormat="1" x14ac:dyDescent="0.35">
      <c r="A4" s="39" t="s">
        <v>340</v>
      </c>
      <c r="C4" s="37"/>
      <c r="D4" s="37"/>
      <c r="E4" s="44"/>
      <c r="F4" s="37"/>
      <c r="G4" s="37"/>
      <c r="H4" s="44"/>
      <c r="I4" s="44"/>
      <c r="J4" s="44"/>
      <c r="K4" s="37"/>
    </row>
    <row r="5" spans="1:11" x14ac:dyDescent="0.35">
      <c r="C5" s="310" t="s">
        <v>359</v>
      </c>
      <c r="D5" s="310"/>
      <c r="E5" s="310"/>
      <c r="F5" s="310" t="s">
        <v>107</v>
      </c>
      <c r="G5" s="310"/>
      <c r="H5" s="310"/>
    </row>
    <row r="6" spans="1:11" x14ac:dyDescent="0.35">
      <c r="A6" s="47" t="s">
        <v>361</v>
      </c>
      <c r="B6" s="48"/>
      <c r="C6" s="22"/>
      <c r="D6" s="22"/>
      <c r="E6" s="22"/>
      <c r="F6" s="22"/>
      <c r="G6" s="22"/>
      <c r="H6" s="22">
        <v>50859129.920000002</v>
      </c>
    </row>
    <row r="7" spans="1:11" x14ac:dyDescent="0.35">
      <c r="A7" s="28"/>
      <c r="B7" s="27" t="s">
        <v>102</v>
      </c>
      <c r="C7" s="22"/>
      <c r="D7" s="22"/>
      <c r="E7" s="22"/>
      <c r="F7" s="22">
        <v>2523164.5</v>
      </c>
      <c r="G7" s="22"/>
      <c r="H7" s="22"/>
    </row>
    <row r="8" spans="1:11" x14ac:dyDescent="0.35">
      <c r="A8" s="28"/>
      <c r="B8" s="27" t="s">
        <v>362</v>
      </c>
      <c r="C8" s="22"/>
      <c r="D8" s="22"/>
      <c r="E8" s="22"/>
      <c r="F8" s="23">
        <v>630791.13</v>
      </c>
      <c r="G8" s="22"/>
      <c r="H8" s="22"/>
    </row>
    <row r="9" spans="1:11" x14ac:dyDescent="0.35">
      <c r="A9" s="134" t="s">
        <v>103</v>
      </c>
      <c r="B9" s="27" t="s">
        <v>104</v>
      </c>
      <c r="C9" s="22"/>
      <c r="D9" s="22"/>
      <c r="E9" s="22"/>
      <c r="F9" s="22"/>
      <c r="G9" s="22">
        <v>1892373.37</v>
      </c>
      <c r="H9" s="22"/>
    </row>
    <row r="10" spans="1:11" x14ac:dyDescent="0.35">
      <c r="A10" s="28"/>
      <c r="B10" s="27" t="s">
        <v>278</v>
      </c>
      <c r="C10" s="22"/>
      <c r="D10" s="22">
        <v>99710</v>
      </c>
      <c r="E10" s="22"/>
      <c r="F10" s="22"/>
      <c r="G10" s="22">
        <v>144000</v>
      </c>
      <c r="H10" s="22"/>
    </row>
    <row r="11" spans="1:11" x14ac:dyDescent="0.35">
      <c r="A11" s="28"/>
      <c r="B11" s="27" t="s">
        <v>277</v>
      </c>
      <c r="C11" s="22"/>
      <c r="D11" s="22">
        <v>2781394.72</v>
      </c>
      <c r="E11" s="22"/>
      <c r="F11" s="22"/>
      <c r="G11" s="22">
        <v>2781244.45</v>
      </c>
      <c r="H11" s="22"/>
    </row>
    <row r="12" spans="1:11" x14ac:dyDescent="0.35">
      <c r="A12" s="28"/>
      <c r="B12" s="27" t="s">
        <v>410</v>
      </c>
      <c r="C12" s="22"/>
      <c r="D12" s="22">
        <v>44250</v>
      </c>
      <c r="E12" s="22"/>
      <c r="F12" s="22"/>
      <c r="G12" s="22"/>
      <c r="H12" s="22"/>
    </row>
    <row r="13" spans="1:11" x14ac:dyDescent="0.35">
      <c r="A13" s="134" t="s">
        <v>105</v>
      </c>
      <c r="B13" s="27" t="s">
        <v>106</v>
      </c>
      <c r="C13" s="22"/>
      <c r="D13" s="23">
        <v>6124000</v>
      </c>
      <c r="E13" s="23"/>
      <c r="F13" s="22"/>
      <c r="G13" s="23">
        <v>-1999900</v>
      </c>
      <c r="H13" s="23">
        <v>2817717.82</v>
      </c>
    </row>
    <row r="14" spans="1:11" ht="21.75" thickBot="1" x14ac:dyDescent="0.4">
      <c r="A14" s="28" t="s">
        <v>360</v>
      </c>
      <c r="B14" s="27"/>
      <c r="C14" s="22"/>
      <c r="D14" s="22"/>
      <c r="E14" s="185"/>
      <c r="F14" s="22"/>
      <c r="G14" s="22"/>
      <c r="H14" s="185">
        <v>53676847.740000002</v>
      </c>
    </row>
    <row r="15" spans="1:11" ht="21.75" thickTop="1" x14ac:dyDescent="0.35">
      <c r="A15" s="29"/>
      <c r="B15" s="49"/>
      <c r="C15" s="23"/>
      <c r="D15" s="23"/>
      <c r="E15" s="23"/>
      <c r="F15" s="23"/>
      <c r="G15" s="23"/>
      <c r="H15" s="23"/>
    </row>
    <row r="17" spans="1:7" x14ac:dyDescent="0.35">
      <c r="A17" s="1" t="s">
        <v>363</v>
      </c>
      <c r="D17" s="51"/>
      <c r="E17" s="136" t="s">
        <v>359</v>
      </c>
      <c r="G17" s="136" t="s">
        <v>107</v>
      </c>
    </row>
    <row r="18" spans="1:7" x14ac:dyDescent="0.35">
      <c r="B18" s="1" t="s">
        <v>279</v>
      </c>
      <c r="E18" s="4">
        <v>10713320.25</v>
      </c>
      <c r="G18" s="4">
        <v>10525229.75</v>
      </c>
    </row>
    <row r="19" spans="1:7" x14ac:dyDescent="0.35">
      <c r="B19" s="1" t="s">
        <v>280</v>
      </c>
      <c r="G19" s="4">
        <v>25048.15</v>
      </c>
    </row>
    <row r="20" spans="1:7" x14ac:dyDescent="0.35">
      <c r="B20" s="1" t="s">
        <v>281</v>
      </c>
      <c r="E20" s="4">
        <v>31077874.039999999</v>
      </c>
      <c r="G20" s="4">
        <v>28296479.32</v>
      </c>
    </row>
    <row r="21" spans="1:7" x14ac:dyDescent="0.35">
      <c r="B21" s="1" t="s">
        <v>108</v>
      </c>
    </row>
    <row r="22" spans="1:7" x14ac:dyDescent="0.35">
      <c r="B22" s="1" t="s">
        <v>282</v>
      </c>
      <c r="E22" s="6"/>
      <c r="G22" s="6">
        <v>14830090.52</v>
      </c>
    </row>
    <row r="23" spans="1:7" ht="21.75" thickBot="1" x14ac:dyDescent="0.4">
      <c r="D23" s="10"/>
      <c r="E23" s="135">
        <f>SUM(E18:E22)</f>
        <v>41791194.289999999</v>
      </c>
      <c r="G23" s="135">
        <f>SUM(G18:G22)</f>
        <v>53676847.739999995</v>
      </c>
    </row>
    <row r="24" spans="1:7" ht="21.75" thickTop="1" x14ac:dyDescent="0.35"/>
    <row r="25" spans="1:7" x14ac:dyDescent="0.35">
      <c r="D25" s="16"/>
      <c r="E25" s="136" t="s">
        <v>107</v>
      </c>
      <c r="F25" s="10"/>
      <c r="G25" s="136" t="s">
        <v>84</v>
      </c>
    </row>
    <row r="26" spans="1:7" x14ac:dyDescent="0.35">
      <c r="A26" s="1" t="s">
        <v>109</v>
      </c>
      <c r="E26" s="4">
        <v>6463901</v>
      </c>
      <c r="G26" s="4">
        <v>5782000</v>
      </c>
    </row>
    <row r="27" spans="1:7" x14ac:dyDescent="0.35">
      <c r="A27" s="50" t="s">
        <v>342</v>
      </c>
    </row>
  </sheetData>
  <mergeCells count="5">
    <mergeCell ref="C5:E5"/>
    <mergeCell ref="F5:H5"/>
    <mergeCell ref="A1:H1"/>
    <mergeCell ref="A2:H2"/>
    <mergeCell ref="A3:H3"/>
  </mergeCells>
  <printOptions horizontalCentered="1"/>
  <pageMargins left="0.51181102362204722" right="0.27559055118110237" top="0.39370078740157483" bottom="0.39370078740157483" header="0.31496062992125984" footer="0.19685039370078741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F15" sqref="F15"/>
    </sheetView>
  </sheetViews>
  <sheetFormatPr defaultRowHeight="21" x14ac:dyDescent="0.35"/>
  <cols>
    <col min="1" max="1" width="16.5" style="1" customWidth="1"/>
    <col min="2" max="2" width="20.75" style="1" customWidth="1"/>
    <col min="3" max="3" width="30.5" style="1" customWidth="1"/>
    <col min="4" max="4" width="13.625" style="90" customWidth="1"/>
    <col min="5" max="6" width="12.625" style="90" bestFit="1" customWidth="1"/>
    <col min="7" max="8" width="13.625" style="90" customWidth="1"/>
    <col min="9" max="16384" width="9" style="1"/>
  </cols>
  <sheetData>
    <row r="1" spans="1:11" s="38" customFormat="1" x14ac:dyDescent="0.35">
      <c r="A1" s="305" t="str">
        <f>งบแสดงฐานะ!A1</f>
        <v>เทศบาลตำบลโป่งน้ำร้อน  อำเภอโป่งน้ำร้อน  จังหวัดจันทบุรี</v>
      </c>
      <c r="B1" s="305"/>
      <c r="C1" s="305"/>
      <c r="D1" s="305"/>
      <c r="E1" s="305"/>
      <c r="F1" s="305"/>
      <c r="G1" s="305"/>
      <c r="H1" s="305"/>
      <c r="I1" s="42"/>
      <c r="J1" s="42"/>
      <c r="K1" s="42"/>
    </row>
    <row r="2" spans="1:11" s="38" customFormat="1" x14ac:dyDescent="0.35">
      <c r="A2" s="305" t="s">
        <v>27</v>
      </c>
      <c r="B2" s="305"/>
      <c r="C2" s="305"/>
      <c r="D2" s="305"/>
      <c r="E2" s="305"/>
      <c r="F2" s="305"/>
      <c r="G2" s="305"/>
      <c r="H2" s="305"/>
      <c r="I2" s="42"/>
      <c r="J2" s="42"/>
      <c r="K2" s="42"/>
    </row>
    <row r="3" spans="1:11" s="38" customFormat="1" x14ac:dyDescent="0.35">
      <c r="A3" s="304" t="s">
        <v>354</v>
      </c>
      <c r="B3" s="304"/>
      <c r="C3" s="304"/>
      <c r="D3" s="304"/>
      <c r="E3" s="304"/>
      <c r="F3" s="304"/>
      <c r="G3" s="304"/>
      <c r="H3" s="304"/>
      <c r="I3" s="43"/>
      <c r="J3" s="43"/>
      <c r="K3" s="43"/>
    </row>
    <row r="4" spans="1:11" s="38" customFormat="1" x14ac:dyDescent="0.35">
      <c r="A4" s="39" t="s">
        <v>341</v>
      </c>
      <c r="C4" s="37"/>
      <c r="D4" s="86"/>
      <c r="E4" s="88"/>
      <c r="F4" s="86"/>
      <c r="G4" s="86"/>
      <c r="H4" s="88"/>
      <c r="I4" s="44"/>
      <c r="J4" s="44"/>
      <c r="K4" s="37"/>
    </row>
    <row r="5" spans="1:11" x14ac:dyDescent="0.35">
      <c r="A5" s="2" t="s">
        <v>357</v>
      </c>
    </row>
    <row r="6" spans="1:11" ht="42" x14ac:dyDescent="0.35">
      <c r="A6" s="117" t="s">
        <v>92</v>
      </c>
      <c r="B6" s="117" t="s">
        <v>93</v>
      </c>
      <c r="C6" s="117" t="s">
        <v>83</v>
      </c>
      <c r="D6" s="137" t="s">
        <v>110</v>
      </c>
      <c r="E6" s="138" t="s">
        <v>111</v>
      </c>
      <c r="F6" s="138" t="s">
        <v>112</v>
      </c>
      <c r="G6" s="138" t="s">
        <v>113</v>
      </c>
      <c r="H6" s="138" t="s">
        <v>114</v>
      </c>
    </row>
    <row r="7" spans="1:11" x14ac:dyDescent="0.35">
      <c r="A7" s="255" t="s">
        <v>131</v>
      </c>
      <c r="B7" s="255" t="s">
        <v>216</v>
      </c>
      <c r="C7" s="256" t="s">
        <v>284</v>
      </c>
      <c r="D7" s="257">
        <v>3300000</v>
      </c>
      <c r="E7" s="257">
        <v>3230000</v>
      </c>
      <c r="F7" s="257">
        <v>3230000</v>
      </c>
      <c r="G7" s="257">
        <f>+D7-F7</f>
        <v>70000</v>
      </c>
      <c r="H7" s="257">
        <v>0</v>
      </c>
    </row>
    <row r="8" spans="1:11" x14ac:dyDescent="0.35">
      <c r="A8" s="186"/>
      <c r="B8" s="186"/>
      <c r="C8" s="186" t="s">
        <v>285</v>
      </c>
      <c r="D8" s="173"/>
      <c r="E8" s="173"/>
      <c r="F8" s="173"/>
      <c r="G8" s="173"/>
      <c r="H8" s="173"/>
    </row>
    <row r="9" spans="1:11" x14ac:dyDescent="0.35">
      <c r="A9" s="186"/>
      <c r="B9" s="186"/>
      <c r="C9" s="190" t="s">
        <v>286</v>
      </c>
      <c r="D9" s="173"/>
      <c r="E9" s="173"/>
      <c r="F9" s="173"/>
      <c r="G9" s="173"/>
      <c r="H9" s="173"/>
    </row>
    <row r="10" spans="1:11" x14ac:dyDescent="0.35">
      <c r="A10" s="188" t="s">
        <v>131</v>
      </c>
      <c r="B10" s="188" t="s">
        <v>216</v>
      </c>
      <c r="C10" s="186" t="s">
        <v>284</v>
      </c>
      <c r="D10" s="173">
        <v>226190</v>
      </c>
      <c r="E10" s="173">
        <v>211000</v>
      </c>
      <c r="F10" s="173">
        <v>211000</v>
      </c>
      <c r="G10" s="173">
        <f>+D10-F10</f>
        <v>15190</v>
      </c>
      <c r="H10" s="173">
        <v>0</v>
      </c>
    </row>
    <row r="11" spans="1:11" x14ac:dyDescent="0.35">
      <c r="A11" s="186"/>
      <c r="B11" s="186"/>
      <c r="C11" s="186" t="s">
        <v>287</v>
      </c>
      <c r="D11" s="173"/>
      <c r="E11" s="173"/>
      <c r="F11" s="173"/>
      <c r="G11" s="173"/>
      <c r="H11" s="173"/>
    </row>
    <row r="12" spans="1:11" x14ac:dyDescent="0.35">
      <c r="A12" s="186"/>
      <c r="B12" s="186"/>
      <c r="C12" s="186" t="s">
        <v>288</v>
      </c>
      <c r="D12" s="173"/>
      <c r="E12" s="173"/>
      <c r="F12" s="173"/>
      <c r="G12" s="173"/>
      <c r="H12" s="173"/>
    </row>
    <row r="13" spans="1:11" x14ac:dyDescent="0.35">
      <c r="A13" s="188" t="s">
        <v>131</v>
      </c>
      <c r="B13" s="188" t="s">
        <v>216</v>
      </c>
      <c r="C13" s="186" t="s">
        <v>284</v>
      </c>
      <c r="D13" s="173">
        <v>474999</v>
      </c>
      <c r="E13" s="173">
        <v>449000</v>
      </c>
      <c r="F13" s="173">
        <v>449000</v>
      </c>
      <c r="G13" s="173">
        <f>+D13-F13</f>
        <v>25999</v>
      </c>
      <c r="H13" s="173">
        <v>0</v>
      </c>
    </row>
    <row r="14" spans="1:11" x14ac:dyDescent="0.35">
      <c r="A14" s="186"/>
      <c r="B14" s="186"/>
      <c r="C14" s="186" t="s">
        <v>289</v>
      </c>
      <c r="D14" s="173"/>
      <c r="E14" s="173"/>
      <c r="F14" s="173"/>
      <c r="G14" s="173"/>
      <c r="H14" s="173"/>
    </row>
    <row r="15" spans="1:11" x14ac:dyDescent="0.35">
      <c r="A15" s="188" t="s">
        <v>131</v>
      </c>
      <c r="B15" s="188" t="s">
        <v>216</v>
      </c>
      <c r="C15" s="186" t="s">
        <v>284</v>
      </c>
      <c r="D15" s="173">
        <v>1085712</v>
      </c>
      <c r="E15" s="173">
        <v>984000</v>
      </c>
      <c r="F15" s="173">
        <v>984000</v>
      </c>
      <c r="G15" s="173">
        <f>+D15-F15</f>
        <v>101712</v>
      </c>
      <c r="H15" s="173">
        <v>0</v>
      </c>
    </row>
    <row r="16" spans="1:11" x14ac:dyDescent="0.35">
      <c r="A16" s="186"/>
      <c r="B16" s="186"/>
      <c r="C16" s="186" t="s">
        <v>290</v>
      </c>
      <c r="D16" s="173"/>
      <c r="E16" s="173"/>
      <c r="F16" s="173"/>
      <c r="G16" s="173"/>
      <c r="H16" s="173"/>
    </row>
    <row r="17" spans="1:8" x14ac:dyDescent="0.35">
      <c r="A17" s="188" t="s">
        <v>131</v>
      </c>
      <c r="B17" s="188" t="s">
        <v>216</v>
      </c>
      <c r="C17" s="186" t="s">
        <v>291</v>
      </c>
      <c r="D17" s="173">
        <v>1377000</v>
      </c>
      <c r="E17" s="173">
        <v>1250000</v>
      </c>
      <c r="F17" s="173">
        <v>1250000</v>
      </c>
      <c r="G17" s="173">
        <f>+D17-F17</f>
        <v>127000</v>
      </c>
      <c r="H17" s="173">
        <v>0</v>
      </c>
    </row>
    <row r="18" spans="1:8" x14ac:dyDescent="0.35">
      <c r="A18" s="186"/>
      <c r="B18" s="186"/>
      <c r="C18" s="186" t="s">
        <v>292</v>
      </c>
      <c r="D18" s="173"/>
      <c r="E18" s="173"/>
      <c r="F18" s="173"/>
      <c r="G18" s="173"/>
      <c r="H18" s="173"/>
    </row>
    <row r="19" spans="1:8" x14ac:dyDescent="0.35">
      <c r="A19" s="188" t="s">
        <v>131</v>
      </c>
      <c r="B19" s="188" t="s">
        <v>216</v>
      </c>
      <c r="C19" s="186" t="s">
        <v>366</v>
      </c>
      <c r="D19" s="173">
        <v>691869.75</v>
      </c>
      <c r="E19" s="173">
        <v>691869.75</v>
      </c>
      <c r="F19" s="173">
        <v>0</v>
      </c>
      <c r="G19" s="173">
        <f>+D19-E19</f>
        <v>0</v>
      </c>
      <c r="H19" s="173">
        <v>0</v>
      </c>
    </row>
    <row r="20" spans="1:8" x14ac:dyDescent="0.35">
      <c r="A20" s="186"/>
      <c r="B20" s="186"/>
      <c r="C20" s="186" t="s">
        <v>365</v>
      </c>
      <c r="D20" s="173"/>
      <c r="E20" s="173"/>
      <c r="F20" s="173"/>
      <c r="G20" s="173"/>
      <c r="H20" s="173"/>
    </row>
    <row r="21" spans="1:8" x14ac:dyDescent="0.35">
      <c r="A21" s="186"/>
      <c r="B21" s="186"/>
      <c r="C21" s="186" t="s">
        <v>364</v>
      </c>
      <c r="D21" s="173"/>
      <c r="E21" s="173"/>
      <c r="F21" s="173"/>
      <c r="G21" s="173"/>
      <c r="H21" s="173"/>
    </row>
    <row r="22" spans="1:8" x14ac:dyDescent="0.35">
      <c r="A22" s="298" t="s">
        <v>68</v>
      </c>
      <c r="B22" s="298"/>
      <c r="C22" s="298"/>
      <c r="D22" s="183">
        <f>SUM(D7:D21)</f>
        <v>7155770.75</v>
      </c>
      <c r="E22" s="183">
        <f>SUM(E7:E21)</f>
        <v>6815869.75</v>
      </c>
      <c r="F22" s="183">
        <f>SUM(F7:F21)</f>
        <v>6124000</v>
      </c>
      <c r="G22" s="183">
        <f>SUM(G7:G21)</f>
        <v>339901</v>
      </c>
      <c r="H22" s="183">
        <f>SUM(H7:H21)</f>
        <v>0</v>
      </c>
    </row>
    <row r="28" spans="1:8" x14ac:dyDescent="0.35">
      <c r="A28" s="2" t="s">
        <v>78</v>
      </c>
    </row>
    <row r="29" spans="1:8" ht="42" x14ac:dyDescent="0.35">
      <c r="A29" s="117" t="s">
        <v>92</v>
      </c>
      <c r="B29" s="117" t="s">
        <v>93</v>
      </c>
      <c r="C29" s="117" t="s">
        <v>83</v>
      </c>
      <c r="D29" s="137" t="s">
        <v>110</v>
      </c>
      <c r="E29" s="138" t="s">
        <v>111</v>
      </c>
      <c r="F29" s="138" t="s">
        <v>112</v>
      </c>
      <c r="G29" s="138" t="s">
        <v>113</v>
      </c>
      <c r="H29" s="138" t="s">
        <v>114</v>
      </c>
    </row>
    <row r="30" spans="1:8" x14ac:dyDescent="0.35">
      <c r="A30" s="188" t="s">
        <v>131</v>
      </c>
      <c r="B30" s="188" t="s">
        <v>216</v>
      </c>
      <c r="C30" s="259" t="s">
        <v>283</v>
      </c>
      <c r="D30" s="261">
        <v>2880000</v>
      </c>
      <c r="E30" s="262">
        <v>1999900</v>
      </c>
      <c r="F30" s="262">
        <v>1999900</v>
      </c>
      <c r="G30" s="262">
        <v>0</v>
      </c>
      <c r="H30" s="262">
        <v>0</v>
      </c>
    </row>
    <row r="31" spans="1:8" x14ac:dyDescent="0.35">
      <c r="A31" s="258"/>
      <c r="B31" s="258"/>
      <c r="C31" s="260" t="s">
        <v>349</v>
      </c>
      <c r="D31" s="263"/>
      <c r="E31" s="264"/>
      <c r="F31" s="264"/>
      <c r="G31" s="264"/>
      <c r="H31" s="264"/>
    </row>
    <row r="32" spans="1:8" x14ac:dyDescent="0.35">
      <c r="A32" s="255" t="s">
        <v>131</v>
      </c>
      <c r="B32" s="255" t="s">
        <v>216</v>
      </c>
      <c r="C32" s="256" t="s">
        <v>284</v>
      </c>
      <c r="D32" s="257">
        <v>3300000</v>
      </c>
      <c r="E32" s="257">
        <v>0</v>
      </c>
      <c r="F32" s="257">
        <v>0</v>
      </c>
      <c r="G32" s="257">
        <v>3300000</v>
      </c>
      <c r="H32" s="257">
        <v>3300000</v>
      </c>
    </row>
    <row r="33" spans="1:8" x14ac:dyDescent="0.35">
      <c r="A33" s="186"/>
      <c r="B33" s="186"/>
      <c r="C33" s="186" t="s">
        <v>285</v>
      </c>
      <c r="D33" s="173"/>
      <c r="E33" s="173"/>
      <c r="F33" s="173"/>
      <c r="G33" s="173"/>
      <c r="H33" s="173"/>
    </row>
    <row r="34" spans="1:8" x14ac:dyDescent="0.35">
      <c r="A34" s="186"/>
      <c r="B34" s="186"/>
      <c r="C34" s="190" t="s">
        <v>286</v>
      </c>
      <c r="D34" s="173"/>
      <c r="E34" s="173"/>
      <c r="F34" s="173"/>
      <c r="G34" s="173"/>
      <c r="H34" s="173"/>
    </row>
    <row r="35" spans="1:8" x14ac:dyDescent="0.35">
      <c r="A35" s="188" t="s">
        <v>131</v>
      </c>
      <c r="B35" s="188" t="s">
        <v>216</v>
      </c>
      <c r="C35" s="186" t="s">
        <v>284</v>
      </c>
      <c r="D35" s="173">
        <v>226190</v>
      </c>
      <c r="E35" s="173">
        <v>0</v>
      </c>
      <c r="F35" s="173">
        <v>0</v>
      </c>
      <c r="G35" s="173">
        <v>226190</v>
      </c>
      <c r="H35" s="173">
        <v>226190</v>
      </c>
    </row>
    <row r="36" spans="1:8" x14ac:dyDescent="0.35">
      <c r="A36" s="186"/>
      <c r="B36" s="186"/>
      <c r="C36" s="186" t="s">
        <v>287</v>
      </c>
      <c r="D36" s="173"/>
      <c r="E36" s="173"/>
      <c r="F36" s="173"/>
      <c r="G36" s="173"/>
      <c r="H36" s="173"/>
    </row>
    <row r="37" spans="1:8" x14ac:dyDescent="0.35">
      <c r="A37" s="186"/>
      <c r="B37" s="186"/>
      <c r="C37" s="186" t="s">
        <v>288</v>
      </c>
      <c r="D37" s="173"/>
      <c r="E37" s="173"/>
      <c r="F37" s="173"/>
      <c r="G37" s="173"/>
      <c r="H37" s="173"/>
    </row>
    <row r="38" spans="1:8" x14ac:dyDescent="0.35">
      <c r="A38" s="188" t="s">
        <v>131</v>
      </c>
      <c r="B38" s="188" t="s">
        <v>216</v>
      </c>
      <c r="C38" s="186" t="s">
        <v>284</v>
      </c>
      <c r="D38" s="173">
        <v>474999</v>
      </c>
      <c r="E38" s="173">
        <v>0</v>
      </c>
      <c r="F38" s="173">
        <v>0</v>
      </c>
      <c r="G38" s="173">
        <v>474999</v>
      </c>
      <c r="H38" s="173">
        <v>474999</v>
      </c>
    </row>
    <row r="39" spans="1:8" x14ac:dyDescent="0.35">
      <c r="A39" s="186"/>
      <c r="B39" s="186"/>
      <c r="C39" s="186" t="s">
        <v>289</v>
      </c>
      <c r="D39" s="173"/>
      <c r="E39" s="173"/>
      <c r="F39" s="173"/>
      <c r="G39" s="173"/>
      <c r="H39" s="173"/>
    </row>
    <row r="40" spans="1:8" x14ac:dyDescent="0.35">
      <c r="A40" s="188" t="s">
        <v>131</v>
      </c>
      <c r="B40" s="188" t="s">
        <v>216</v>
      </c>
      <c r="C40" s="186" t="s">
        <v>284</v>
      </c>
      <c r="D40" s="173">
        <v>1085712</v>
      </c>
      <c r="E40" s="173">
        <v>0</v>
      </c>
      <c r="F40" s="173">
        <v>0</v>
      </c>
      <c r="G40" s="173">
        <v>1085712</v>
      </c>
      <c r="H40" s="173">
        <v>1085712</v>
      </c>
    </row>
    <row r="41" spans="1:8" x14ac:dyDescent="0.35">
      <c r="A41" s="186"/>
      <c r="B41" s="186"/>
      <c r="C41" s="186" t="s">
        <v>290</v>
      </c>
      <c r="D41" s="173"/>
      <c r="E41" s="173"/>
      <c r="F41" s="173"/>
      <c r="G41" s="173"/>
      <c r="H41" s="173"/>
    </row>
    <row r="42" spans="1:8" x14ac:dyDescent="0.35">
      <c r="A42" s="188" t="s">
        <v>131</v>
      </c>
      <c r="B42" s="188" t="s">
        <v>216</v>
      </c>
      <c r="C42" s="186" t="s">
        <v>291</v>
      </c>
      <c r="D42" s="173">
        <v>1377000</v>
      </c>
      <c r="E42" s="173">
        <v>0</v>
      </c>
      <c r="F42" s="173">
        <v>0</v>
      </c>
      <c r="G42" s="173">
        <v>1377000</v>
      </c>
      <c r="H42" s="173">
        <v>1377000</v>
      </c>
    </row>
    <row r="43" spans="1:8" x14ac:dyDescent="0.35">
      <c r="A43" s="186"/>
      <c r="B43" s="186"/>
      <c r="C43" s="186" t="s">
        <v>292</v>
      </c>
      <c r="D43" s="173"/>
      <c r="E43" s="173"/>
      <c r="F43" s="173"/>
      <c r="G43" s="173"/>
      <c r="H43" s="173"/>
    </row>
    <row r="44" spans="1:8" x14ac:dyDescent="0.35">
      <c r="A44" s="187"/>
      <c r="B44" s="187"/>
      <c r="C44" s="189"/>
      <c r="D44" s="175"/>
      <c r="E44" s="175"/>
      <c r="F44" s="175"/>
      <c r="G44" s="175"/>
      <c r="H44" s="175"/>
    </row>
    <row r="45" spans="1:8" x14ac:dyDescent="0.35">
      <c r="A45" s="298" t="s">
        <v>68</v>
      </c>
      <c r="B45" s="298"/>
      <c r="C45" s="298"/>
      <c r="D45" s="183">
        <f>SUM(D30:D44)</f>
        <v>9343901</v>
      </c>
      <c r="E45" s="183">
        <f>SUM(E30:E44)</f>
        <v>1999900</v>
      </c>
      <c r="F45" s="183">
        <f>SUM(F30:F44)</f>
        <v>1999900</v>
      </c>
      <c r="G45" s="183">
        <f>SUM(G30:G44)</f>
        <v>6463901</v>
      </c>
      <c r="H45" s="183">
        <f>SUM(H30:H44)</f>
        <v>6463901</v>
      </c>
    </row>
  </sheetData>
  <mergeCells count="5">
    <mergeCell ref="A1:H1"/>
    <mergeCell ref="A2:H2"/>
    <mergeCell ref="A3:H3"/>
    <mergeCell ref="A22:C22"/>
    <mergeCell ref="A45:C45"/>
  </mergeCells>
  <pageMargins left="0" right="0" top="0" bottom="0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G11" sqref="G11"/>
    </sheetView>
  </sheetViews>
  <sheetFormatPr defaultRowHeight="14.25" x14ac:dyDescent="0.2"/>
  <cols>
    <col min="1" max="1" width="16.25" customWidth="1"/>
    <col min="2" max="2" width="20" bestFit="1" customWidth="1"/>
    <col min="3" max="3" width="31.375" bestFit="1" customWidth="1"/>
    <col min="4" max="6" width="13.75" bestFit="1" customWidth="1"/>
    <col min="7" max="7" width="11.125" bestFit="1" customWidth="1"/>
    <col min="8" max="8" width="11.625" bestFit="1" customWidth="1"/>
  </cols>
  <sheetData>
    <row r="1" spans="1:8" ht="21" x14ac:dyDescent="0.2">
      <c r="A1" s="305" t="str">
        <f>งบแสดงฐานะ!A1</f>
        <v>เทศบาลตำบลโป่งน้ำร้อน  อำเภอโป่งน้ำร้อน  จังหวัดจันทบุรี</v>
      </c>
      <c r="B1" s="305"/>
      <c r="C1" s="305"/>
      <c r="D1" s="305"/>
      <c r="E1" s="305"/>
      <c r="F1" s="305"/>
      <c r="G1" s="305"/>
      <c r="H1" s="305"/>
    </row>
    <row r="2" spans="1:8" ht="21" x14ac:dyDescent="0.2">
      <c r="A2" s="305" t="s">
        <v>27</v>
      </c>
      <c r="B2" s="305"/>
      <c r="C2" s="305"/>
      <c r="D2" s="305"/>
      <c r="E2" s="305"/>
      <c r="F2" s="305"/>
      <c r="G2" s="305"/>
      <c r="H2" s="305"/>
    </row>
    <row r="3" spans="1:8" ht="21" x14ac:dyDescent="0.35">
      <c r="A3" s="304" t="s">
        <v>354</v>
      </c>
      <c r="B3" s="304"/>
      <c r="C3" s="304"/>
      <c r="D3" s="304"/>
      <c r="E3" s="304"/>
      <c r="F3" s="304"/>
      <c r="G3" s="304"/>
      <c r="H3" s="304"/>
    </row>
    <row r="4" spans="1:8" ht="21" x14ac:dyDescent="0.35">
      <c r="A4" s="39" t="s">
        <v>368</v>
      </c>
      <c r="B4" s="38"/>
      <c r="C4" s="37"/>
      <c r="D4" s="86"/>
      <c r="E4" s="88"/>
      <c r="F4" s="86"/>
      <c r="G4" s="86"/>
      <c r="H4" s="88"/>
    </row>
    <row r="5" spans="1:8" ht="21" x14ac:dyDescent="0.35">
      <c r="A5" s="2" t="s">
        <v>357</v>
      </c>
      <c r="B5" s="1"/>
      <c r="C5" s="1"/>
      <c r="D5" s="90"/>
      <c r="E5" s="90"/>
      <c r="F5" s="90"/>
      <c r="G5" s="90"/>
      <c r="H5" s="90"/>
    </row>
    <row r="6" spans="1:8" ht="42" x14ac:dyDescent="0.2">
      <c r="A6" s="265" t="s">
        <v>92</v>
      </c>
      <c r="B6" s="265" t="s">
        <v>93</v>
      </c>
      <c r="C6" s="265" t="s">
        <v>83</v>
      </c>
      <c r="D6" s="137" t="s">
        <v>110</v>
      </c>
      <c r="E6" s="267" t="s">
        <v>111</v>
      </c>
      <c r="F6" s="267" t="s">
        <v>112</v>
      </c>
      <c r="G6" s="267" t="s">
        <v>113</v>
      </c>
      <c r="H6" s="267" t="s">
        <v>114</v>
      </c>
    </row>
    <row r="7" spans="1:8" ht="21" x14ac:dyDescent="0.35">
      <c r="A7" s="268" t="s">
        <v>131</v>
      </c>
      <c r="B7" s="268" t="s">
        <v>216</v>
      </c>
      <c r="C7" s="269" t="s">
        <v>366</v>
      </c>
      <c r="D7" s="172">
        <v>559130.25</v>
      </c>
      <c r="E7" s="172">
        <v>530352.47</v>
      </c>
      <c r="F7" s="172">
        <v>0</v>
      </c>
      <c r="G7" s="172">
        <f>+D7-E7</f>
        <v>28777.780000000028</v>
      </c>
      <c r="H7" s="172"/>
    </row>
    <row r="8" spans="1:8" ht="21" x14ac:dyDescent="0.35">
      <c r="A8" s="186"/>
      <c r="B8" s="186"/>
      <c r="C8" s="186" t="s">
        <v>365</v>
      </c>
      <c r="D8" s="173"/>
      <c r="E8" s="173"/>
      <c r="F8" s="173"/>
      <c r="G8" s="173"/>
      <c r="H8" s="173"/>
    </row>
    <row r="9" spans="1:8" ht="21" x14ac:dyDescent="0.35">
      <c r="A9" s="186"/>
      <c r="B9" s="186"/>
      <c r="C9" s="186" t="s">
        <v>364</v>
      </c>
      <c r="D9" s="173"/>
      <c r="E9" s="173"/>
      <c r="F9" s="173"/>
      <c r="G9" s="173"/>
      <c r="H9" s="173"/>
    </row>
    <row r="10" spans="1:8" ht="21" x14ac:dyDescent="0.35">
      <c r="A10" s="188" t="s">
        <v>131</v>
      </c>
      <c r="B10" s="188" t="s">
        <v>216</v>
      </c>
      <c r="C10" s="186" t="s">
        <v>366</v>
      </c>
      <c r="D10" s="173">
        <v>3257000</v>
      </c>
      <c r="E10" s="173">
        <v>3067969</v>
      </c>
      <c r="F10" s="173">
        <v>3067969</v>
      </c>
      <c r="G10" s="173">
        <f>+D10-F10</f>
        <v>189031</v>
      </c>
      <c r="H10" s="173"/>
    </row>
    <row r="11" spans="1:8" ht="21" x14ac:dyDescent="0.35">
      <c r="A11" s="186"/>
      <c r="B11" s="186"/>
      <c r="C11" s="186" t="s">
        <v>365</v>
      </c>
      <c r="D11" s="173"/>
      <c r="E11" s="173"/>
      <c r="F11" s="173"/>
      <c r="G11" s="173"/>
      <c r="H11" s="173"/>
    </row>
    <row r="12" spans="1:8" ht="21" x14ac:dyDescent="0.35">
      <c r="A12" s="186"/>
      <c r="B12" s="186"/>
      <c r="C12" s="186" t="s">
        <v>367</v>
      </c>
      <c r="D12" s="173"/>
      <c r="E12" s="173"/>
      <c r="F12" s="173"/>
      <c r="G12" s="173"/>
      <c r="H12" s="173"/>
    </row>
    <row r="13" spans="1:8" ht="21" x14ac:dyDescent="0.35">
      <c r="A13" s="188" t="s">
        <v>131</v>
      </c>
      <c r="B13" s="188" t="s">
        <v>216</v>
      </c>
      <c r="C13" s="186" t="s">
        <v>366</v>
      </c>
      <c r="D13" s="173">
        <v>2119000</v>
      </c>
      <c r="E13" s="173">
        <v>1970000</v>
      </c>
      <c r="F13" s="173">
        <v>1970000</v>
      </c>
      <c r="G13" s="173">
        <f>+D13-F13</f>
        <v>149000</v>
      </c>
      <c r="H13" s="173"/>
    </row>
    <row r="14" spans="1:8" ht="21" x14ac:dyDescent="0.35">
      <c r="A14" s="186"/>
      <c r="B14" s="186"/>
      <c r="C14" s="186" t="s">
        <v>365</v>
      </c>
      <c r="D14" s="173"/>
      <c r="E14" s="173"/>
      <c r="F14" s="173"/>
      <c r="G14" s="173"/>
      <c r="H14" s="173"/>
    </row>
    <row r="15" spans="1:8" ht="21" x14ac:dyDescent="0.35">
      <c r="A15" s="186"/>
      <c r="B15" s="186"/>
      <c r="C15" s="186" t="s">
        <v>369</v>
      </c>
      <c r="D15" s="173"/>
      <c r="E15" s="173"/>
      <c r="F15" s="173"/>
      <c r="G15" s="173"/>
      <c r="H15" s="173"/>
    </row>
    <row r="16" spans="1:8" ht="21" x14ac:dyDescent="0.35">
      <c r="A16" s="188" t="s">
        <v>131</v>
      </c>
      <c r="B16" s="188" t="s">
        <v>216</v>
      </c>
      <c r="C16" s="186" t="s">
        <v>366</v>
      </c>
      <c r="D16" s="173">
        <v>2064000</v>
      </c>
      <c r="E16" s="173">
        <v>1927000</v>
      </c>
      <c r="F16" s="173">
        <v>1927000</v>
      </c>
      <c r="G16" s="173">
        <f>+D16-F16</f>
        <v>137000</v>
      </c>
      <c r="H16" s="173"/>
    </row>
    <row r="17" spans="1:8" ht="21" x14ac:dyDescent="0.35">
      <c r="A17" s="186"/>
      <c r="B17" s="186"/>
      <c r="C17" s="186" t="s">
        <v>365</v>
      </c>
      <c r="D17" s="173"/>
      <c r="E17" s="173"/>
      <c r="F17" s="173"/>
      <c r="G17" s="173"/>
      <c r="H17" s="173"/>
    </row>
    <row r="18" spans="1:8" ht="21" x14ac:dyDescent="0.35">
      <c r="A18" s="186"/>
      <c r="B18" s="186"/>
      <c r="C18" s="186" t="s">
        <v>370</v>
      </c>
      <c r="D18" s="173"/>
      <c r="E18" s="173"/>
      <c r="F18" s="173"/>
      <c r="G18" s="173"/>
      <c r="H18" s="173"/>
    </row>
    <row r="19" spans="1:8" ht="21" x14ac:dyDescent="0.35">
      <c r="A19" s="188" t="s">
        <v>131</v>
      </c>
      <c r="B19" s="188" t="s">
        <v>216</v>
      </c>
      <c r="C19" s="186" t="s">
        <v>366</v>
      </c>
      <c r="D19" s="173">
        <v>3171000</v>
      </c>
      <c r="E19" s="173">
        <v>3000000</v>
      </c>
      <c r="F19" s="173">
        <v>3000000</v>
      </c>
      <c r="G19" s="173">
        <f>+D19-F19</f>
        <v>171000</v>
      </c>
      <c r="H19" s="173">
        <v>0</v>
      </c>
    </row>
    <row r="20" spans="1:8" ht="21" x14ac:dyDescent="0.35">
      <c r="A20" s="186"/>
      <c r="B20" s="186"/>
      <c r="C20" s="186" t="s">
        <v>365</v>
      </c>
      <c r="D20" s="173"/>
      <c r="E20" s="173"/>
      <c r="F20" s="173"/>
      <c r="G20" s="173"/>
      <c r="H20" s="173"/>
    </row>
    <row r="21" spans="1:8" ht="21" x14ac:dyDescent="0.35">
      <c r="A21" s="186"/>
      <c r="B21" s="186"/>
      <c r="C21" s="186" t="s">
        <v>371</v>
      </c>
      <c r="D21" s="173"/>
      <c r="E21" s="173"/>
      <c r="F21" s="173"/>
      <c r="G21" s="173"/>
      <c r="H21" s="173"/>
    </row>
    <row r="22" spans="1:8" ht="21" x14ac:dyDescent="0.35">
      <c r="A22" s="188" t="s">
        <v>131</v>
      </c>
      <c r="B22" s="188" t="s">
        <v>216</v>
      </c>
      <c r="C22" s="186" t="s">
        <v>366</v>
      </c>
      <c r="D22" s="173">
        <v>1991000</v>
      </c>
      <c r="E22" s="173">
        <v>1900000</v>
      </c>
      <c r="F22" s="173">
        <v>1900000</v>
      </c>
      <c r="G22" s="173">
        <f>+D22-F22</f>
        <v>91000</v>
      </c>
      <c r="H22" s="173"/>
    </row>
    <row r="23" spans="1:8" ht="21" x14ac:dyDescent="0.35">
      <c r="A23" s="186"/>
      <c r="B23" s="186"/>
      <c r="C23" s="186" t="s">
        <v>365</v>
      </c>
      <c r="D23" s="173"/>
      <c r="E23" s="173"/>
      <c r="F23" s="173"/>
      <c r="G23" s="173"/>
      <c r="H23" s="173"/>
    </row>
    <row r="24" spans="1:8" ht="21" x14ac:dyDescent="0.35">
      <c r="A24" s="186"/>
      <c r="B24" s="186"/>
      <c r="C24" s="186" t="s">
        <v>372</v>
      </c>
      <c r="D24" s="173"/>
      <c r="E24" s="173"/>
      <c r="F24" s="173"/>
      <c r="G24" s="173"/>
      <c r="H24" s="173"/>
    </row>
    <row r="25" spans="1:8" ht="21" x14ac:dyDescent="0.35">
      <c r="A25" s="270"/>
      <c r="B25" s="270"/>
      <c r="C25" s="187"/>
      <c r="D25" s="175"/>
      <c r="E25" s="175"/>
      <c r="F25" s="175"/>
      <c r="G25" s="175"/>
      <c r="H25" s="175"/>
    </row>
    <row r="26" spans="1:8" ht="21" x14ac:dyDescent="0.35">
      <c r="A26" s="298" t="s">
        <v>68</v>
      </c>
      <c r="B26" s="298"/>
      <c r="C26" s="298"/>
      <c r="D26" s="183">
        <f>SUM(D7:D25)</f>
        <v>13161130.25</v>
      </c>
      <c r="E26" s="183">
        <f>SUM(E7:E25)</f>
        <v>12395321.469999999</v>
      </c>
      <c r="F26" s="183">
        <f>SUM(F7:F25)</f>
        <v>11864969</v>
      </c>
      <c r="G26" s="183">
        <f>SUM(G7:G25)</f>
        <v>765808.78</v>
      </c>
      <c r="H26" s="183">
        <f>SUM(H7:H18)</f>
        <v>0</v>
      </c>
    </row>
    <row r="27" spans="1:8" ht="21" x14ac:dyDescent="0.35">
      <c r="A27" s="1"/>
      <c r="B27" s="1"/>
      <c r="C27" s="1"/>
      <c r="D27" s="90"/>
      <c r="E27" s="90"/>
      <c r="F27" s="90"/>
      <c r="G27" s="90"/>
      <c r="H27" s="90"/>
    </row>
    <row r="28" spans="1:8" ht="21" x14ac:dyDescent="0.35">
      <c r="A28" s="1"/>
      <c r="B28" s="1"/>
      <c r="C28" s="1"/>
      <c r="D28" s="90"/>
      <c r="E28" s="90"/>
      <c r="F28" s="90"/>
      <c r="G28" s="90"/>
      <c r="H28" s="90"/>
    </row>
    <row r="29" spans="1:8" ht="21" x14ac:dyDescent="0.35">
      <c r="A29" s="1"/>
      <c r="B29" s="1"/>
      <c r="C29" s="1"/>
      <c r="D29" s="90"/>
      <c r="E29" s="90"/>
      <c r="F29" s="90"/>
      <c r="G29" s="90"/>
      <c r="H29" s="90"/>
    </row>
  </sheetData>
  <mergeCells count="4">
    <mergeCell ref="A1:H1"/>
    <mergeCell ref="A2:H2"/>
    <mergeCell ref="A3:H3"/>
    <mergeCell ref="A26:C2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K18" sqref="K18"/>
    </sheetView>
  </sheetViews>
  <sheetFormatPr defaultRowHeight="21" x14ac:dyDescent="0.35"/>
  <cols>
    <col min="1" max="1" width="9.75" style="1" customWidth="1"/>
    <col min="2" max="2" width="11.375" style="1" customWidth="1"/>
    <col min="3" max="3" width="20.25" style="1" bestFit="1" customWidth="1"/>
    <col min="4" max="6" width="13.375" style="4" customWidth="1"/>
    <col min="7" max="16384" width="9" style="1"/>
  </cols>
  <sheetData>
    <row r="1" spans="1:6" x14ac:dyDescent="0.35">
      <c r="A1" s="294" t="str">
        <f>งบแสดงฐานะ!A1</f>
        <v>เทศบาลตำบลโป่งน้ำร้อน  อำเภอโป่งน้ำร้อน  จังหวัดจันทบุรี</v>
      </c>
      <c r="B1" s="294"/>
      <c r="C1" s="294"/>
      <c r="D1" s="294"/>
      <c r="E1" s="294"/>
      <c r="F1" s="294"/>
    </row>
    <row r="2" spans="1:6" x14ac:dyDescent="0.35">
      <c r="A2" s="294" t="s">
        <v>115</v>
      </c>
      <c r="B2" s="294"/>
      <c r="C2" s="294"/>
      <c r="D2" s="294"/>
      <c r="E2" s="294"/>
      <c r="F2" s="294"/>
    </row>
    <row r="3" spans="1:6" x14ac:dyDescent="0.35">
      <c r="A3" s="294" t="s">
        <v>409</v>
      </c>
      <c r="B3" s="294"/>
      <c r="C3" s="294"/>
      <c r="D3" s="294"/>
      <c r="E3" s="294"/>
      <c r="F3" s="294"/>
    </row>
    <row r="4" spans="1:6" x14ac:dyDescent="0.35">
      <c r="A4" s="103" t="s">
        <v>118</v>
      </c>
      <c r="B4" s="103" t="s">
        <v>92</v>
      </c>
      <c r="C4" s="103" t="s">
        <v>79</v>
      </c>
      <c r="D4" s="104" t="s">
        <v>119</v>
      </c>
      <c r="E4" s="104" t="s">
        <v>120</v>
      </c>
      <c r="F4" s="104" t="s">
        <v>68</v>
      </c>
    </row>
    <row r="5" spans="1:6" x14ac:dyDescent="0.35">
      <c r="A5" s="99" t="s">
        <v>120</v>
      </c>
      <c r="B5" s="99" t="s">
        <v>120</v>
      </c>
      <c r="C5" s="46" t="s">
        <v>80</v>
      </c>
      <c r="D5" s="21">
        <v>17234517</v>
      </c>
      <c r="E5" s="21">
        <v>17199853.899999999</v>
      </c>
      <c r="F5" s="21">
        <f>SUM(E5)</f>
        <v>17199853.899999999</v>
      </c>
    </row>
    <row r="6" spans="1:6" x14ac:dyDescent="0.35">
      <c r="A6" s="100"/>
      <c r="B6" s="100"/>
      <c r="C6" s="33"/>
      <c r="D6" s="22"/>
      <c r="E6" s="22"/>
      <c r="F6" s="22"/>
    </row>
    <row r="7" spans="1:6" x14ac:dyDescent="0.35">
      <c r="A7" s="100"/>
      <c r="B7" s="100"/>
      <c r="C7" s="33"/>
      <c r="D7" s="22"/>
      <c r="E7" s="22"/>
      <c r="F7" s="22"/>
    </row>
    <row r="8" spans="1:6" x14ac:dyDescent="0.35">
      <c r="A8" s="100"/>
      <c r="B8" s="100"/>
      <c r="C8" s="33"/>
      <c r="D8" s="22"/>
      <c r="E8" s="22"/>
      <c r="F8" s="22"/>
    </row>
    <row r="9" spans="1:6" x14ac:dyDescent="0.35">
      <c r="A9" s="100"/>
      <c r="B9" s="100"/>
      <c r="C9" s="33"/>
      <c r="D9" s="22"/>
      <c r="E9" s="22"/>
      <c r="F9" s="22"/>
    </row>
    <row r="10" spans="1:6" x14ac:dyDescent="0.35">
      <c r="A10" s="101"/>
      <c r="B10" s="101"/>
      <c r="C10" s="35"/>
      <c r="D10" s="23"/>
      <c r="E10" s="23"/>
      <c r="F10" s="23"/>
    </row>
    <row r="11" spans="1:6" x14ac:dyDescent="0.35">
      <c r="A11" s="298" t="s">
        <v>68</v>
      </c>
      <c r="B11" s="298"/>
      <c r="C11" s="298"/>
      <c r="D11" s="105">
        <f>SUM(D5:D10)</f>
        <v>17234517</v>
      </c>
      <c r="E11" s="105">
        <f>SUM(E5:E10)</f>
        <v>17199853.899999999</v>
      </c>
      <c r="F11" s="105">
        <f>SUM(F5:F10)</f>
        <v>17199853.899999999</v>
      </c>
    </row>
    <row r="12" spans="1:6" x14ac:dyDescent="0.35">
      <c r="B12" s="96"/>
    </row>
    <row r="13" spans="1:6" x14ac:dyDescent="0.35">
      <c r="A13" s="2" t="s">
        <v>117</v>
      </c>
      <c r="B13" s="96"/>
    </row>
  </sheetData>
  <mergeCells count="4">
    <mergeCell ref="A11:C11"/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85" zoomScaleNormal="85" workbookViewId="0">
      <selection activeCell="B15" sqref="B15"/>
    </sheetView>
  </sheetViews>
  <sheetFormatPr defaultRowHeight="21" x14ac:dyDescent="0.35"/>
  <cols>
    <col min="1" max="1" width="12.625" style="1" customWidth="1"/>
    <col min="2" max="2" width="19.125" style="1" bestFit="1" customWidth="1"/>
    <col min="3" max="3" width="13.375" style="1" customWidth="1"/>
    <col min="4" max="4" width="14" style="4" bestFit="1" customWidth="1"/>
    <col min="5" max="6" width="16" style="4" customWidth="1"/>
    <col min="7" max="7" width="14" style="4" bestFit="1" customWidth="1"/>
    <col min="8" max="16384" width="9" style="1"/>
  </cols>
  <sheetData>
    <row r="1" spans="1:7" x14ac:dyDescent="0.35">
      <c r="A1" s="294" t="str">
        <f>งบแสดงฐานะ!A1</f>
        <v>เทศบาลตำบลโป่งน้ำร้อน  อำเภอโป่งน้ำร้อน  จังหวัดจันทบุรี</v>
      </c>
      <c r="B1" s="294"/>
      <c r="C1" s="294"/>
      <c r="D1" s="294"/>
      <c r="E1" s="294"/>
      <c r="F1" s="294"/>
      <c r="G1" s="294"/>
    </row>
    <row r="2" spans="1:7" x14ac:dyDescent="0.35">
      <c r="A2" s="294" t="s">
        <v>121</v>
      </c>
      <c r="B2" s="294"/>
      <c r="C2" s="294"/>
      <c r="D2" s="294"/>
      <c r="E2" s="294"/>
      <c r="F2" s="294"/>
      <c r="G2" s="294"/>
    </row>
    <row r="3" spans="1:7" x14ac:dyDescent="0.35">
      <c r="A3" s="294" t="s">
        <v>409</v>
      </c>
      <c r="B3" s="294"/>
      <c r="C3" s="294"/>
      <c r="D3" s="294"/>
      <c r="E3" s="294"/>
      <c r="F3" s="294"/>
      <c r="G3" s="294"/>
    </row>
    <row r="4" spans="1:7" s="95" customFormat="1" x14ac:dyDescent="0.2">
      <c r="A4" s="106" t="s">
        <v>118</v>
      </c>
      <c r="B4" s="106" t="s">
        <v>92</v>
      </c>
      <c r="C4" s="106" t="s">
        <v>79</v>
      </c>
      <c r="D4" s="107" t="s">
        <v>119</v>
      </c>
      <c r="E4" s="107" t="s">
        <v>177</v>
      </c>
      <c r="F4" s="107" t="s">
        <v>122</v>
      </c>
      <c r="G4" s="107" t="s">
        <v>68</v>
      </c>
    </row>
    <row r="5" spans="1:7" x14ac:dyDescent="0.35">
      <c r="A5" s="102" t="s">
        <v>123</v>
      </c>
      <c r="B5" s="102" t="s">
        <v>175</v>
      </c>
      <c r="C5" s="69" t="s">
        <v>80</v>
      </c>
      <c r="D5" s="70">
        <v>2807675</v>
      </c>
      <c r="E5" s="70">
        <v>2807674.84</v>
      </c>
      <c r="F5" s="70">
        <v>0</v>
      </c>
      <c r="G5" s="70">
        <f>SUM(E5:F5)</f>
        <v>2807674.84</v>
      </c>
    </row>
    <row r="6" spans="1:7" x14ac:dyDescent="0.35">
      <c r="A6" s="98"/>
      <c r="B6" s="98" t="s">
        <v>176</v>
      </c>
      <c r="C6" s="74" t="s">
        <v>80</v>
      </c>
      <c r="D6" s="75">
        <v>7364836</v>
      </c>
      <c r="E6" s="75">
        <v>4616880</v>
      </c>
      <c r="F6" s="75">
        <v>2747956</v>
      </c>
      <c r="G6" s="75">
        <f>SUM(E6:F6)</f>
        <v>7364836</v>
      </c>
    </row>
    <row r="7" spans="1:7" x14ac:dyDescent="0.35">
      <c r="A7" s="98" t="s">
        <v>124</v>
      </c>
      <c r="B7" s="98" t="s">
        <v>125</v>
      </c>
      <c r="C7" s="74" t="s">
        <v>80</v>
      </c>
      <c r="D7" s="75">
        <v>654610</v>
      </c>
      <c r="E7" s="75">
        <v>80810</v>
      </c>
      <c r="F7" s="75">
        <v>573800</v>
      </c>
      <c r="G7" s="75">
        <f t="shared" ref="G7:G11" si="0">SUM(E7:F7)</f>
        <v>654610</v>
      </c>
    </row>
    <row r="8" spans="1:7" x14ac:dyDescent="0.35">
      <c r="A8" s="98"/>
      <c r="B8" s="98" t="s">
        <v>126</v>
      </c>
      <c r="C8" s="74" t="s">
        <v>80</v>
      </c>
      <c r="D8" s="75">
        <v>805782</v>
      </c>
      <c r="E8" s="75">
        <v>634685.86</v>
      </c>
      <c r="F8" s="75">
        <v>151502.23000000001</v>
      </c>
      <c r="G8" s="75">
        <f t="shared" si="0"/>
        <v>786188.09</v>
      </c>
    </row>
    <row r="9" spans="1:7" x14ac:dyDescent="0.35">
      <c r="A9" s="98"/>
      <c r="B9" s="98" t="s">
        <v>127</v>
      </c>
      <c r="C9" s="74" t="s">
        <v>80</v>
      </c>
      <c r="D9" s="75">
        <v>587386</v>
      </c>
      <c r="E9" s="75">
        <v>227062.9</v>
      </c>
      <c r="F9" s="75">
        <v>319776</v>
      </c>
      <c r="G9" s="75">
        <f t="shared" si="0"/>
        <v>546838.9</v>
      </c>
    </row>
    <row r="10" spans="1:7" x14ac:dyDescent="0.35">
      <c r="A10" s="98"/>
      <c r="B10" s="98" t="s">
        <v>128</v>
      </c>
      <c r="C10" s="74" t="s">
        <v>80</v>
      </c>
      <c r="D10" s="75">
        <v>640000</v>
      </c>
      <c r="E10" s="75">
        <v>567905.96</v>
      </c>
      <c r="F10" s="75">
        <v>0</v>
      </c>
      <c r="G10" s="75">
        <f t="shared" si="0"/>
        <v>567905.96</v>
      </c>
    </row>
    <row r="11" spans="1:7" x14ac:dyDescent="0.35">
      <c r="A11" s="98" t="s">
        <v>129</v>
      </c>
      <c r="B11" s="98" t="s">
        <v>130</v>
      </c>
      <c r="C11" s="74" t="s">
        <v>80</v>
      </c>
      <c r="D11" s="75">
        <v>495590</v>
      </c>
      <c r="E11" s="75">
        <v>444000</v>
      </c>
      <c r="F11" s="75">
        <v>51590</v>
      </c>
      <c r="G11" s="75">
        <f t="shared" si="0"/>
        <v>495590</v>
      </c>
    </row>
    <row r="12" spans="1:7" x14ac:dyDescent="0.35">
      <c r="A12" s="98"/>
      <c r="B12" s="98" t="s">
        <v>131</v>
      </c>
      <c r="C12" s="74" t="s">
        <v>80</v>
      </c>
      <c r="D12" s="75">
        <v>866000</v>
      </c>
      <c r="E12" s="75">
        <v>866000</v>
      </c>
      <c r="F12" s="75">
        <v>0</v>
      </c>
      <c r="G12" s="75">
        <f>SUM(E12:F12)</f>
        <v>866000</v>
      </c>
    </row>
    <row r="13" spans="1:7" x14ac:dyDescent="0.35">
      <c r="A13" s="93"/>
      <c r="B13" s="93"/>
      <c r="C13" s="93"/>
      <c r="D13" s="94"/>
      <c r="E13" s="94"/>
      <c r="F13" s="94"/>
      <c r="G13" s="94"/>
    </row>
    <row r="14" spans="1:7" x14ac:dyDescent="0.35">
      <c r="A14" s="298" t="s">
        <v>68</v>
      </c>
      <c r="B14" s="298"/>
      <c r="C14" s="298"/>
      <c r="D14" s="105">
        <f>SUM(D5:D12)</f>
        <v>14221879</v>
      </c>
      <c r="E14" s="105">
        <f>SUM(E5:E13)</f>
        <v>10245019.560000001</v>
      </c>
      <c r="F14" s="105">
        <f>SUM(F5:F13)</f>
        <v>3844624.23</v>
      </c>
      <c r="G14" s="105">
        <f>SUM(G5:G12)</f>
        <v>14089643.789999999</v>
      </c>
    </row>
    <row r="16" spans="1:7" x14ac:dyDescent="0.35">
      <c r="A16" s="1" t="s">
        <v>117</v>
      </c>
    </row>
  </sheetData>
  <mergeCells count="4">
    <mergeCell ref="A1:G1"/>
    <mergeCell ref="A2:G2"/>
    <mergeCell ref="A3:G3"/>
    <mergeCell ref="A14:C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>
      <selection activeCell="F9" sqref="F9"/>
    </sheetView>
  </sheetViews>
  <sheetFormatPr defaultRowHeight="21" x14ac:dyDescent="0.35"/>
  <cols>
    <col min="1" max="1" width="12.625" style="1" customWidth="1"/>
    <col min="2" max="2" width="17.875" style="1" bestFit="1" customWidth="1"/>
    <col min="3" max="3" width="13.375" style="1" customWidth="1"/>
    <col min="4" max="4" width="13.375" style="4" customWidth="1"/>
    <col min="5" max="6" width="16" style="4" customWidth="1"/>
    <col min="7" max="7" width="13.375" style="4" customWidth="1"/>
    <col min="8" max="16384" width="9" style="1"/>
  </cols>
  <sheetData>
    <row r="1" spans="1:7" x14ac:dyDescent="0.35">
      <c r="A1" s="294" t="str">
        <f>งบแสดงฐานะ!A1</f>
        <v>เทศบาลตำบลโป่งน้ำร้อน  อำเภอโป่งน้ำร้อน  จังหวัดจันทบุรี</v>
      </c>
      <c r="B1" s="294"/>
      <c r="C1" s="294"/>
      <c r="D1" s="294"/>
      <c r="E1" s="294"/>
      <c r="F1" s="294"/>
      <c r="G1" s="294"/>
    </row>
    <row r="2" spans="1:7" x14ac:dyDescent="0.35">
      <c r="A2" s="294" t="s">
        <v>134</v>
      </c>
      <c r="B2" s="294"/>
      <c r="C2" s="294"/>
      <c r="D2" s="294"/>
      <c r="E2" s="294"/>
      <c r="F2" s="294"/>
      <c r="G2" s="294"/>
    </row>
    <row r="3" spans="1:7" x14ac:dyDescent="0.35">
      <c r="A3" s="294" t="s">
        <v>409</v>
      </c>
      <c r="B3" s="294"/>
      <c r="C3" s="294"/>
      <c r="D3" s="294"/>
      <c r="E3" s="294"/>
      <c r="F3" s="294"/>
      <c r="G3" s="294"/>
    </row>
    <row r="4" spans="1:7" ht="63" x14ac:dyDescent="0.35">
      <c r="A4" s="106" t="s">
        <v>118</v>
      </c>
      <c r="B4" s="106" t="s">
        <v>92</v>
      </c>
      <c r="C4" s="106" t="s">
        <v>79</v>
      </c>
      <c r="D4" s="107" t="s">
        <v>119</v>
      </c>
      <c r="E4" s="108" t="s">
        <v>178</v>
      </c>
      <c r="F4" s="108" t="s">
        <v>135</v>
      </c>
      <c r="G4" s="107" t="s">
        <v>68</v>
      </c>
    </row>
    <row r="5" spans="1:7" x14ac:dyDescent="0.35">
      <c r="A5" s="97" t="s">
        <v>123</v>
      </c>
      <c r="B5" s="97" t="s">
        <v>176</v>
      </c>
      <c r="C5" s="91" t="s">
        <v>80</v>
      </c>
      <c r="D5" s="92">
        <v>2230680</v>
      </c>
      <c r="E5" s="92">
        <v>2230680</v>
      </c>
      <c r="F5" s="92">
        <v>0</v>
      </c>
      <c r="G5" s="92">
        <f t="shared" ref="G5:G9" si="0">SUM(E5:F5)</f>
        <v>2230680</v>
      </c>
    </row>
    <row r="6" spans="1:7" x14ac:dyDescent="0.35">
      <c r="A6" s="98" t="s">
        <v>124</v>
      </c>
      <c r="B6" s="98" t="s">
        <v>125</v>
      </c>
      <c r="C6" s="74" t="s">
        <v>80</v>
      </c>
      <c r="D6" s="75">
        <v>317797</v>
      </c>
      <c r="E6" s="75">
        <v>201960</v>
      </c>
      <c r="F6" s="75">
        <v>115500</v>
      </c>
      <c r="G6" s="75">
        <f t="shared" si="0"/>
        <v>317460</v>
      </c>
    </row>
    <row r="7" spans="1:7" x14ac:dyDescent="0.35">
      <c r="A7" s="98"/>
      <c r="B7" s="98" t="s">
        <v>126</v>
      </c>
      <c r="C7" s="74" t="s">
        <v>80</v>
      </c>
      <c r="D7" s="75">
        <v>519600</v>
      </c>
      <c r="E7" s="75">
        <v>296246.84999999998</v>
      </c>
      <c r="F7" s="75">
        <v>203650</v>
      </c>
      <c r="G7" s="75">
        <f t="shared" si="0"/>
        <v>499896.85</v>
      </c>
    </row>
    <row r="8" spans="1:7" x14ac:dyDescent="0.35">
      <c r="A8" s="98"/>
      <c r="B8" s="98" t="s">
        <v>127</v>
      </c>
      <c r="C8" s="74" t="s">
        <v>80</v>
      </c>
      <c r="D8" s="75">
        <v>502755</v>
      </c>
      <c r="E8" s="75">
        <v>342082</v>
      </c>
      <c r="F8" s="75">
        <v>98700</v>
      </c>
      <c r="G8" s="75">
        <f t="shared" si="0"/>
        <v>440782</v>
      </c>
    </row>
    <row r="9" spans="1:7" x14ac:dyDescent="0.35">
      <c r="A9" s="98" t="s">
        <v>129</v>
      </c>
      <c r="B9" s="98" t="s">
        <v>130</v>
      </c>
      <c r="C9" s="74" t="s">
        <v>80</v>
      </c>
      <c r="D9" s="75">
        <v>423900</v>
      </c>
      <c r="E9" s="75">
        <v>83900</v>
      </c>
      <c r="F9" s="75">
        <v>326000</v>
      </c>
      <c r="G9" s="75">
        <f t="shared" si="0"/>
        <v>409900</v>
      </c>
    </row>
    <row r="10" spans="1:7" x14ac:dyDescent="0.35">
      <c r="A10" s="35"/>
      <c r="B10" s="35"/>
      <c r="C10" s="74"/>
      <c r="D10" s="23"/>
      <c r="E10" s="23"/>
      <c r="F10" s="23"/>
      <c r="G10" s="23"/>
    </row>
    <row r="11" spans="1:7" x14ac:dyDescent="0.35">
      <c r="A11" s="298" t="s">
        <v>68</v>
      </c>
      <c r="B11" s="298"/>
      <c r="C11" s="298"/>
      <c r="D11" s="105">
        <f>SUM(D5:D9)</f>
        <v>3994732</v>
      </c>
      <c r="E11" s="105">
        <f>SUM(E5:E9)</f>
        <v>3154868.85</v>
      </c>
      <c r="F11" s="105">
        <f>SUM(F5:F9)</f>
        <v>743850</v>
      </c>
      <c r="G11" s="105">
        <f>SUM(G5:G9)</f>
        <v>3898718.85</v>
      </c>
    </row>
    <row r="13" spans="1:7" x14ac:dyDescent="0.35">
      <c r="A13" s="1" t="s">
        <v>117</v>
      </c>
    </row>
  </sheetData>
  <mergeCells count="4">
    <mergeCell ref="A1:G1"/>
    <mergeCell ref="A2:G2"/>
    <mergeCell ref="A3:G3"/>
    <mergeCell ref="A11:C11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F15" sqref="F15"/>
    </sheetView>
  </sheetViews>
  <sheetFormatPr defaultRowHeight="21" x14ac:dyDescent="0.35"/>
  <cols>
    <col min="1" max="1" width="12.625" style="1" customWidth="1"/>
    <col min="2" max="2" width="17.875" style="1" bestFit="1" customWidth="1"/>
    <col min="3" max="3" width="15.125" style="1" bestFit="1" customWidth="1"/>
    <col min="4" max="4" width="13.375" style="4" customWidth="1"/>
    <col min="5" max="5" width="13.875" style="4" customWidth="1"/>
    <col min="6" max="6" width="14.5" style="4" customWidth="1"/>
    <col min="7" max="7" width="13.375" style="4" customWidth="1"/>
    <col min="8" max="16384" width="9" style="1"/>
  </cols>
  <sheetData>
    <row r="1" spans="1:7" x14ac:dyDescent="0.35">
      <c r="A1" s="294" t="str">
        <f>งบแสดงฐานะ!A1</f>
        <v>เทศบาลตำบลโป่งน้ำร้อน  อำเภอโป่งน้ำร้อน  จังหวัดจันทบุรี</v>
      </c>
      <c r="B1" s="294"/>
      <c r="C1" s="294"/>
      <c r="D1" s="294"/>
      <c r="E1" s="294"/>
      <c r="F1" s="294"/>
      <c r="G1" s="294"/>
    </row>
    <row r="2" spans="1:7" x14ac:dyDescent="0.35">
      <c r="A2" s="294" t="s">
        <v>136</v>
      </c>
      <c r="B2" s="294"/>
      <c r="C2" s="294"/>
      <c r="D2" s="294"/>
      <c r="E2" s="294"/>
      <c r="F2" s="294"/>
      <c r="G2" s="294"/>
    </row>
    <row r="3" spans="1:7" x14ac:dyDescent="0.35">
      <c r="A3" s="294" t="s">
        <v>409</v>
      </c>
      <c r="B3" s="294"/>
      <c r="C3" s="294"/>
      <c r="D3" s="294"/>
      <c r="E3" s="294"/>
      <c r="F3" s="294"/>
      <c r="G3" s="294"/>
    </row>
    <row r="4" spans="1:7" ht="63" x14ac:dyDescent="0.35">
      <c r="A4" s="106" t="s">
        <v>118</v>
      </c>
      <c r="B4" s="106" t="s">
        <v>92</v>
      </c>
      <c r="C4" s="106" t="s">
        <v>79</v>
      </c>
      <c r="D4" s="107" t="s">
        <v>119</v>
      </c>
      <c r="E4" s="108" t="s">
        <v>179</v>
      </c>
      <c r="F4" s="108" t="s">
        <v>137</v>
      </c>
      <c r="G4" s="107" t="s">
        <v>68</v>
      </c>
    </row>
    <row r="5" spans="1:7" x14ac:dyDescent="0.35">
      <c r="A5" s="102" t="s">
        <v>123</v>
      </c>
      <c r="B5" s="102" t="s">
        <v>176</v>
      </c>
      <c r="C5" s="69" t="s">
        <v>80</v>
      </c>
      <c r="D5" s="70">
        <v>4821180</v>
      </c>
      <c r="E5" s="70">
        <v>700260</v>
      </c>
      <c r="F5" s="70">
        <v>4120920</v>
      </c>
      <c r="G5" s="70">
        <f t="shared" ref="G5:G13" si="0">SUM(E5:F5)</f>
        <v>4821180</v>
      </c>
    </row>
    <row r="6" spans="1:7" x14ac:dyDescent="0.35">
      <c r="A6" s="98" t="s">
        <v>124</v>
      </c>
      <c r="B6" s="98" t="s">
        <v>125</v>
      </c>
      <c r="C6" s="74" t="s">
        <v>80</v>
      </c>
      <c r="D6" s="75">
        <v>0</v>
      </c>
      <c r="E6" s="75">
        <v>0</v>
      </c>
      <c r="F6" s="75">
        <v>0</v>
      </c>
      <c r="G6" s="75">
        <f t="shared" si="0"/>
        <v>0</v>
      </c>
    </row>
    <row r="7" spans="1:7" x14ac:dyDescent="0.35">
      <c r="A7" s="98"/>
      <c r="B7" s="98" t="s">
        <v>126</v>
      </c>
      <c r="C7" s="74" t="s">
        <v>80</v>
      </c>
      <c r="D7" s="75">
        <v>2164646</v>
      </c>
      <c r="E7" s="75">
        <v>30382</v>
      </c>
      <c r="F7" s="75">
        <v>2127624</v>
      </c>
      <c r="G7" s="75">
        <f t="shared" si="0"/>
        <v>2158006</v>
      </c>
    </row>
    <row r="8" spans="1:7" x14ac:dyDescent="0.35">
      <c r="A8" s="98"/>
      <c r="B8" s="98" t="s">
        <v>127</v>
      </c>
      <c r="C8" s="74" t="s">
        <v>80</v>
      </c>
      <c r="D8" s="75">
        <v>4043332</v>
      </c>
      <c r="E8" s="75">
        <v>535688</v>
      </c>
      <c r="F8" s="75">
        <v>3298832.38</v>
      </c>
      <c r="G8" s="75">
        <f t="shared" si="0"/>
        <v>3834520.38</v>
      </c>
    </row>
    <row r="9" spans="1:7" x14ac:dyDescent="0.35">
      <c r="A9" s="98"/>
      <c r="B9" s="98" t="s">
        <v>128</v>
      </c>
      <c r="C9" s="74" t="s">
        <v>80</v>
      </c>
      <c r="D9" s="75">
        <v>145000</v>
      </c>
      <c r="E9" s="75">
        <v>44169.599999999999</v>
      </c>
      <c r="F9" s="75">
        <v>92805.69</v>
      </c>
      <c r="G9" s="75">
        <f t="shared" si="0"/>
        <v>136975.29</v>
      </c>
    </row>
    <row r="10" spans="1:7" x14ac:dyDescent="0.35">
      <c r="A10" s="98" t="s">
        <v>129</v>
      </c>
      <c r="B10" s="98" t="s">
        <v>130</v>
      </c>
      <c r="C10" s="74" t="s">
        <v>80</v>
      </c>
      <c r="D10" s="75">
        <v>21300</v>
      </c>
      <c r="E10" s="75">
        <v>0</v>
      </c>
      <c r="F10" s="75">
        <v>21300</v>
      </c>
      <c r="G10" s="75">
        <f t="shared" si="0"/>
        <v>21300</v>
      </c>
    </row>
    <row r="11" spans="1:7" x14ac:dyDescent="0.35">
      <c r="A11" s="98"/>
      <c r="B11" s="98" t="s">
        <v>130</v>
      </c>
      <c r="C11" s="74" t="s">
        <v>297</v>
      </c>
      <c r="D11" s="75">
        <v>29000</v>
      </c>
      <c r="E11" s="75">
        <v>0</v>
      </c>
      <c r="F11" s="75">
        <v>29000</v>
      </c>
      <c r="G11" s="75">
        <f t="shared" si="0"/>
        <v>29000</v>
      </c>
    </row>
    <row r="12" spans="1:7" x14ac:dyDescent="0.35">
      <c r="A12" s="98"/>
      <c r="B12" s="98" t="s">
        <v>131</v>
      </c>
      <c r="C12" s="74" t="s">
        <v>80</v>
      </c>
      <c r="D12" s="75">
        <v>223500</v>
      </c>
      <c r="E12" s="75">
        <v>0</v>
      </c>
      <c r="F12" s="75">
        <v>223500</v>
      </c>
      <c r="G12" s="75">
        <f t="shared" si="0"/>
        <v>223500</v>
      </c>
    </row>
    <row r="13" spans="1:7" x14ac:dyDescent="0.35">
      <c r="A13" s="98" t="s">
        <v>132</v>
      </c>
      <c r="B13" s="98" t="s">
        <v>133</v>
      </c>
      <c r="C13" s="74" t="s">
        <v>80</v>
      </c>
      <c r="D13" s="75">
        <v>6176000</v>
      </c>
      <c r="E13" s="75">
        <v>0</v>
      </c>
      <c r="F13" s="75">
        <v>6104000</v>
      </c>
      <c r="G13" s="75">
        <f t="shared" si="0"/>
        <v>6104000</v>
      </c>
    </row>
    <row r="14" spans="1:7" x14ac:dyDescent="0.35">
      <c r="A14" s="71"/>
      <c r="B14" s="71"/>
      <c r="C14" s="71"/>
      <c r="D14" s="72"/>
      <c r="E14" s="72"/>
      <c r="F14" s="72"/>
      <c r="G14" s="72"/>
    </row>
    <row r="15" spans="1:7" x14ac:dyDescent="0.35">
      <c r="A15" s="298" t="s">
        <v>68</v>
      </c>
      <c r="B15" s="298"/>
      <c r="C15" s="298"/>
      <c r="D15" s="105">
        <f>SUM(D5:D13)</f>
        <v>17623958</v>
      </c>
      <c r="E15" s="105">
        <f>SUM(E5:E13)</f>
        <v>1310499.6000000001</v>
      </c>
      <c r="F15" s="105">
        <f>SUM(F5:F13)</f>
        <v>16017982.069999998</v>
      </c>
      <c r="G15" s="105">
        <f>SUM(G5:G13)</f>
        <v>17328481.669999998</v>
      </c>
    </row>
    <row r="17" spans="1:1" x14ac:dyDescent="0.35">
      <c r="A17" s="1" t="s">
        <v>117</v>
      </c>
    </row>
  </sheetData>
  <mergeCells count="4">
    <mergeCell ref="A1:G1"/>
    <mergeCell ref="A2:G2"/>
    <mergeCell ref="A3:G3"/>
    <mergeCell ref="A15:C15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E12" sqref="E12"/>
    </sheetView>
  </sheetViews>
  <sheetFormatPr defaultRowHeight="21" x14ac:dyDescent="0.35"/>
  <cols>
    <col min="1" max="1" width="12.625" style="1" customWidth="1"/>
    <col min="2" max="2" width="17.875" style="1" bestFit="1" customWidth="1"/>
    <col min="3" max="3" width="13.375" style="1" customWidth="1"/>
    <col min="4" max="4" width="13.375" style="4" customWidth="1"/>
    <col min="5" max="5" width="13.875" style="4" customWidth="1"/>
    <col min="6" max="6" width="13.375" style="4" customWidth="1"/>
    <col min="7" max="16384" width="9" style="1"/>
  </cols>
  <sheetData>
    <row r="1" spans="1:6" x14ac:dyDescent="0.35">
      <c r="A1" s="294" t="str">
        <f>งบแสดงฐานะ!A1</f>
        <v>เทศบาลตำบลโป่งน้ำร้อน  อำเภอโป่งน้ำร้อน  จังหวัดจันทบุรี</v>
      </c>
      <c r="B1" s="294"/>
      <c r="C1" s="294"/>
      <c r="D1" s="294"/>
      <c r="E1" s="294"/>
      <c r="F1" s="294"/>
    </row>
    <row r="2" spans="1:6" x14ac:dyDescent="0.35">
      <c r="A2" s="294" t="s">
        <v>138</v>
      </c>
      <c r="B2" s="294"/>
      <c r="C2" s="294"/>
      <c r="D2" s="294"/>
      <c r="E2" s="294"/>
      <c r="F2" s="294"/>
    </row>
    <row r="3" spans="1:6" x14ac:dyDescent="0.35">
      <c r="A3" s="294" t="s">
        <v>409</v>
      </c>
      <c r="B3" s="294"/>
      <c r="C3" s="294"/>
      <c r="D3" s="294"/>
      <c r="E3" s="294"/>
      <c r="F3" s="294"/>
    </row>
    <row r="4" spans="1:6" ht="63" x14ac:dyDescent="0.35">
      <c r="A4" s="106" t="s">
        <v>118</v>
      </c>
      <c r="B4" s="106" t="s">
        <v>92</v>
      </c>
      <c r="C4" s="106" t="s">
        <v>79</v>
      </c>
      <c r="D4" s="107" t="s">
        <v>119</v>
      </c>
      <c r="E4" s="108" t="s">
        <v>180</v>
      </c>
      <c r="F4" s="107" t="s">
        <v>68</v>
      </c>
    </row>
    <row r="5" spans="1:6" x14ac:dyDescent="0.35">
      <c r="A5" s="102" t="s">
        <v>123</v>
      </c>
      <c r="B5" s="102" t="s">
        <v>176</v>
      </c>
      <c r="C5" s="69" t="s">
        <v>80</v>
      </c>
      <c r="D5" s="70">
        <v>3409669</v>
      </c>
      <c r="E5" s="70">
        <v>3409669</v>
      </c>
      <c r="F5" s="70">
        <f t="shared" ref="F5:F12" si="0">SUM(E5:E5)</f>
        <v>3409669</v>
      </c>
    </row>
    <row r="6" spans="1:6" x14ac:dyDescent="0.35">
      <c r="A6" s="98" t="s">
        <v>124</v>
      </c>
      <c r="B6" s="98" t="s">
        <v>125</v>
      </c>
      <c r="C6" s="74" t="s">
        <v>80</v>
      </c>
      <c r="D6" s="75">
        <v>335840</v>
      </c>
      <c r="E6" s="75">
        <v>335640</v>
      </c>
      <c r="F6" s="75">
        <f t="shared" si="0"/>
        <v>335640</v>
      </c>
    </row>
    <row r="7" spans="1:6" x14ac:dyDescent="0.35">
      <c r="A7" s="98"/>
      <c r="B7" s="98" t="s">
        <v>126</v>
      </c>
      <c r="C7" s="74" t="s">
        <v>80</v>
      </c>
      <c r="D7" s="75">
        <v>369849</v>
      </c>
      <c r="E7" s="75">
        <v>353063.35</v>
      </c>
      <c r="F7" s="75">
        <f t="shared" si="0"/>
        <v>353063.35</v>
      </c>
    </row>
    <row r="8" spans="1:6" x14ac:dyDescent="0.35">
      <c r="A8" s="98"/>
      <c r="B8" s="98" t="s">
        <v>127</v>
      </c>
      <c r="C8" s="74" t="s">
        <v>80</v>
      </c>
      <c r="D8" s="75">
        <v>1039851</v>
      </c>
      <c r="E8" s="75">
        <v>1005188.5</v>
      </c>
      <c r="F8" s="75">
        <f t="shared" si="0"/>
        <v>1005188.5</v>
      </c>
    </row>
    <row r="9" spans="1:6" x14ac:dyDescent="0.35">
      <c r="A9" s="98"/>
      <c r="B9" s="98" t="s">
        <v>128</v>
      </c>
      <c r="C9" s="74" t="s">
        <v>80</v>
      </c>
      <c r="D9" s="75">
        <v>250000</v>
      </c>
      <c r="E9" s="75">
        <v>214753.76</v>
      </c>
      <c r="F9" s="75">
        <f t="shared" si="0"/>
        <v>214753.76</v>
      </c>
    </row>
    <row r="10" spans="1:6" x14ac:dyDescent="0.35">
      <c r="A10" s="98" t="s">
        <v>129</v>
      </c>
      <c r="B10" s="98" t="s">
        <v>130</v>
      </c>
      <c r="C10" s="74" t="s">
        <v>80</v>
      </c>
      <c r="D10" s="75">
        <v>413000</v>
      </c>
      <c r="E10" s="75">
        <v>413000</v>
      </c>
      <c r="F10" s="75">
        <f t="shared" si="0"/>
        <v>413000</v>
      </c>
    </row>
    <row r="11" spans="1:6" x14ac:dyDescent="0.35">
      <c r="A11" s="98"/>
      <c r="B11" s="98" t="s">
        <v>131</v>
      </c>
      <c r="C11" s="74" t="s">
        <v>80</v>
      </c>
      <c r="D11" s="75">
        <v>462161</v>
      </c>
      <c r="E11" s="75">
        <v>462161</v>
      </c>
      <c r="F11" s="75">
        <f t="shared" si="0"/>
        <v>462161</v>
      </c>
    </row>
    <row r="12" spans="1:6" x14ac:dyDescent="0.35">
      <c r="A12" s="98" t="s">
        <v>132</v>
      </c>
      <c r="B12" s="98" t="s">
        <v>133</v>
      </c>
      <c r="C12" s="74" t="s">
        <v>80</v>
      </c>
      <c r="D12" s="75">
        <v>180000</v>
      </c>
      <c r="E12" s="75">
        <v>180000</v>
      </c>
      <c r="F12" s="75">
        <f t="shared" si="0"/>
        <v>180000</v>
      </c>
    </row>
    <row r="13" spans="1:6" x14ac:dyDescent="0.35">
      <c r="A13" s="71"/>
      <c r="B13" s="71"/>
      <c r="C13" s="71"/>
      <c r="D13" s="72"/>
      <c r="E13" s="72"/>
      <c r="F13" s="72"/>
    </row>
    <row r="14" spans="1:6" x14ac:dyDescent="0.35">
      <c r="A14" s="298" t="s">
        <v>68</v>
      </c>
      <c r="B14" s="298"/>
      <c r="C14" s="298"/>
      <c r="D14" s="105">
        <f>SUM(D5:D12)</f>
        <v>6460370</v>
      </c>
      <c r="E14" s="105">
        <f>SUM(E5:E12)</f>
        <v>6373475.6099999994</v>
      </c>
      <c r="F14" s="105">
        <f>SUM(F5:F12)</f>
        <v>6373475.6099999994</v>
      </c>
    </row>
    <row r="16" spans="1:6" x14ac:dyDescent="0.35">
      <c r="A16" s="1" t="s">
        <v>117</v>
      </c>
    </row>
  </sheetData>
  <mergeCells count="4">
    <mergeCell ref="A1:F1"/>
    <mergeCell ref="A2:F2"/>
    <mergeCell ref="A3:F3"/>
    <mergeCell ref="A14:C14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F11" sqref="F11"/>
    </sheetView>
  </sheetViews>
  <sheetFormatPr defaultRowHeight="21" x14ac:dyDescent="0.35"/>
  <cols>
    <col min="1" max="1" width="12.625" style="1" customWidth="1"/>
    <col min="2" max="2" width="17.875" style="1" bestFit="1" customWidth="1"/>
    <col min="3" max="3" width="15.125" style="1" bestFit="1" customWidth="1"/>
    <col min="4" max="4" width="13.375" style="4" customWidth="1"/>
    <col min="5" max="5" width="13.875" style="4" customWidth="1"/>
    <col min="6" max="6" width="14.5" style="4" customWidth="1"/>
    <col min="7" max="7" width="13.375" style="4" customWidth="1"/>
    <col min="8" max="16384" width="9" style="1"/>
  </cols>
  <sheetData>
    <row r="1" spans="1:7" x14ac:dyDescent="0.35">
      <c r="A1" s="294" t="str">
        <f>งบแสดงฐานะ!A1</f>
        <v>เทศบาลตำบลโป่งน้ำร้อน  อำเภอโป่งน้ำร้อน  จังหวัดจันทบุรี</v>
      </c>
      <c r="B1" s="294"/>
      <c r="C1" s="294"/>
      <c r="D1" s="294"/>
      <c r="E1" s="294"/>
      <c r="F1" s="294"/>
      <c r="G1" s="294"/>
    </row>
    <row r="2" spans="1:7" x14ac:dyDescent="0.35">
      <c r="A2" s="294" t="s">
        <v>139</v>
      </c>
      <c r="B2" s="294"/>
      <c r="C2" s="294"/>
      <c r="D2" s="294"/>
      <c r="E2" s="294"/>
      <c r="F2" s="294"/>
      <c r="G2" s="294"/>
    </row>
    <row r="3" spans="1:7" x14ac:dyDescent="0.35">
      <c r="A3" s="294" t="s">
        <v>409</v>
      </c>
      <c r="B3" s="294"/>
      <c r="C3" s="294"/>
      <c r="D3" s="294"/>
      <c r="E3" s="294"/>
      <c r="F3" s="294"/>
      <c r="G3" s="294"/>
    </row>
    <row r="4" spans="1:7" ht="63" x14ac:dyDescent="0.35">
      <c r="A4" s="106" t="s">
        <v>118</v>
      </c>
      <c r="B4" s="106" t="s">
        <v>92</v>
      </c>
      <c r="C4" s="106" t="s">
        <v>79</v>
      </c>
      <c r="D4" s="107" t="s">
        <v>119</v>
      </c>
      <c r="E4" s="108" t="s">
        <v>181</v>
      </c>
      <c r="F4" s="108" t="s">
        <v>140</v>
      </c>
      <c r="G4" s="107" t="s">
        <v>68</v>
      </c>
    </row>
    <row r="5" spans="1:7" x14ac:dyDescent="0.35">
      <c r="A5" s="102" t="s">
        <v>123</v>
      </c>
      <c r="B5" s="102" t="s">
        <v>176</v>
      </c>
      <c r="C5" s="69" t="s">
        <v>80</v>
      </c>
      <c r="D5" s="70">
        <v>2382780</v>
      </c>
      <c r="E5" s="70">
        <v>2382780</v>
      </c>
      <c r="F5" s="70">
        <v>0</v>
      </c>
      <c r="G5" s="70">
        <f t="shared" ref="G5:G11" si="0">SUM(E5:F5)</f>
        <v>2382780</v>
      </c>
    </row>
    <row r="6" spans="1:7" x14ac:dyDescent="0.35">
      <c r="A6" s="98" t="s">
        <v>124</v>
      </c>
      <c r="B6" s="98" t="s">
        <v>125</v>
      </c>
      <c r="C6" s="74" t="s">
        <v>80</v>
      </c>
      <c r="D6" s="75">
        <v>50760</v>
      </c>
      <c r="E6" s="75">
        <v>50760</v>
      </c>
      <c r="F6" s="75">
        <v>0</v>
      </c>
      <c r="G6" s="75">
        <f t="shared" si="0"/>
        <v>50760</v>
      </c>
    </row>
    <row r="7" spans="1:7" x14ac:dyDescent="0.35">
      <c r="A7" s="98"/>
      <c r="B7" s="98" t="s">
        <v>126</v>
      </c>
      <c r="C7" s="74" t="s">
        <v>80</v>
      </c>
      <c r="D7" s="75">
        <v>507318</v>
      </c>
      <c r="E7" s="75">
        <v>506827.19</v>
      </c>
      <c r="F7" s="75">
        <v>0</v>
      </c>
      <c r="G7" s="75">
        <f t="shared" si="0"/>
        <v>506827.19</v>
      </c>
    </row>
    <row r="8" spans="1:7" x14ac:dyDescent="0.35">
      <c r="A8" s="98"/>
      <c r="B8" s="98" t="s">
        <v>127</v>
      </c>
      <c r="C8" s="74" t="s">
        <v>80</v>
      </c>
      <c r="D8" s="75">
        <v>1266218</v>
      </c>
      <c r="E8" s="75">
        <v>1007968.4</v>
      </c>
      <c r="F8" s="75">
        <v>157760</v>
      </c>
      <c r="G8" s="75">
        <f t="shared" si="0"/>
        <v>1165728.3999999999</v>
      </c>
    </row>
    <row r="9" spans="1:7" x14ac:dyDescent="0.35">
      <c r="A9" s="98" t="s">
        <v>129</v>
      </c>
      <c r="B9" s="98" t="s">
        <v>130</v>
      </c>
      <c r="C9" s="74" t="s">
        <v>80</v>
      </c>
      <c r="D9" s="75">
        <v>54900</v>
      </c>
      <c r="E9" s="75">
        <v>54900</v>
      </c>
      <c r="F9" s="75">
        <v>0</v>
      </c>
      <c r="G9" s="75">
        <f t="shared" si="0"/>
        <v>54900</v>
      </c>
    </row>
    <row r="10" spans="1:7" x14ac:dyDescent="0.35">
      <c r="A10" s="98"/>
      <c r="B10" s="98" t="s">
        <v>131</v>
      </c>
      <c r="C10" s="74" t="s">
        <v>80</v>
      </c>
      <c r="D10" s="75">
        <v>8565500</v>
      </c>
      <c r="E10" s="75">
        <v>0</v>
      </c>
      <c r="F10" s="75">
        <v>8565500</v>
      </c>
      <c r="G10" s="75">
        <f t="shared" si="0"/>
        <v>8565500</v>
      </c>
    </row>
    <row r="11" spans="1:7" x14ac:dyDescent="0.35">
      <c r="A11" s="98"/>
      <c r="B11" s="98"/>
      <c r="C11" s="74"/>
      <c r="D11" s="75"/>
      <c r="E11" s="75"/>
      <c r="F11" s="75"/>
      <c r="G11" s="75">
        <f t="shared" si="0"/>
        <v>0</v>
      </c>
    </row>
    <row r="12" spans="1:7" x14ac:dyDescent="0.35">
      <c r="A12" s="71"/>
      <c r="B12" s="71"/>
      <c r="C12" s="71"/>
      <c r="D12" s="72"/>
      <c r="E12" s="72"/>
      <c r="F12" s="72"/>
      <c r="G12" s="72"/>
    </row>
    <row r="13" spans="1:7" x14ac:dyDescent="0.35">
      <c r="A13" s="298" t="s">
        <v>68</v>
      </c>
      <c r="B13" s="298"/>
      <c r="C13" s="298"/>
      <c r="D13" s="105">
        <f>SUM(D5:D11)</f>
        <v>12827476</v>
      </c>
      <c r="E13" s="105">
        <f>SUM(E5:E11)</f>
        <v>4003235.59</v>
      </c>
      <c r="F13" s="105">
        <f>SUM(F5:F11)</f>
        <v>8723260</v>
      </c>
      <c r="G13" s="105">
        <f>SUM(G5:G11)</f>
        <v>12726495.59</v>
      </c>
    </row>
    <row r="15" spans="1:7" x14ac:dyDescent="0.35">
      <c r="A15" s="1" t="s">
        <v>117</v>
      </c>
    </row>
  </sheetData>
  <mergeCells count="4">
    <mergeCell ref="A1:G1"/>
    <mergeCell ref="A2:G2"/>
    <mergeCell ref="A3:G3"/>
    <mergeCell ref="A13:C13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F10" sqref="F10"/>
    </sheetView>
  </sheetViews>
  <sheetFormatPr defaultRowHeight="21" x14ac:dyDescent="0.35"/>
  <cols>
    <col min="1" max="1" width="12.625" style="1" customWidth="1"/>
    <col min="2" max="2" width="17.875" style="1" bestFit="1" customWidth="1"/>
    <col min="3" max="3" width="13.375" style="1" customWidth="1"/>
    <col min="4" max="4" width="13.375" style="4" customWidth="1"/>
    <col min="5" max="5" width="13.875" style="4" customWidth="1"/>
    <col min="6" max="6" width="14.5" style="4" customWidth="1"/>
    <col min="7" max="7" width="13.375" style="4" customWidth="1"/>
    <col min="8" max="16384" width="9" style="1"/>
  </cols>
  <sheetData>
    <row r="1" spans="1:7" x14ac:dyDescent="0.35">
      <c r="A1" s="294" t="str">
        <f>งบแสดงฐานะ!A1</f>
        <v>เทศบาลตำบลโป่งน้ำร้อน  อำเภอโป่งน้ำร้อน  จังหวัดจันทบุรี</v>
      </c>
      <c r="B1" s="294"/>
      <c r="C1" s="294"/>
      <c r="D1" s="294"/>
      <c r="E1" s="294"/>
      <c r="F1" s="294"/>
      <c r="G1" s="294"/>
    </row>
    <row r="2" spans="1:7" x14ac:dyDescent="0.35">
      <c r="A2" s="294" t="s">
        <v>141</v>
      </c>
      <c r="B2" s="294"/>
      <c r="C2" s="294"/>
      <c r="D2" s="294"/>
      <c r="E2" s="294"/>
      <c r="F2" s="294"/>
      <c r="G2" s="294"/>
    </row>
    <row r="3" spans="1:7" x14ac:dyDescent="0.35">
      <c r="A3" s="294" t="s">
        <v>409</v>
      </c>
      <c r="B3" s="294"/>
      <c r="C3" s="294"/>
      <c r="D3" s="294"/>
      <c r="E3" s="294"/>
      <c r="F3" s="294"/>
      <c r="G3" s="294"/>
    </row>
    <row r="4" spans="1:7" ht="105" x14ac:dyDescent="0.35">
      <c r="A4" s="106" t="s">
        <v>118</v>
      </c>
      <c r="B4" s="106" t="s">
        <v>92</v>
      </c>
      <c r="C4" s="106" t="s">
        <v>79</v>
      </c>
      <c r="D4" s="107" t="s">
        <v>119</v>
      </c>
      <c r="E4" s="108" t="s">
        <v>182</v>
      </c>
      <c r="F4" s="108" t="s">
        <v>142</v>
      </c>
      <c r="G4" s="107" t="s">
        <v>68</v>
      </c>
    </row>
    <row r="5" spans="1:7" x14ac:dyDescent="0.35">
      <c r="A5" s="97" t="s">
        <v>123</v>
      </c>
      <c r="B5" s="97" t="s">
        <v>176</v>
      </c>
      <c r="C5" s="91" t="s">
        <v>80</v>
      </c>
      <c r="D5" s="92">
        <v>359400</v>
      </c>
      <c r="E5" s="92">
        <v>359400</v>
      </c>
      <c r="F5" s="92">
        <v>0</v>
      </c>
      <c r="G5" s="92">
        <f>SUM(E5:F5)</f>
        <v>359400</v>
      </c>
    </row>
    <row r="6" spans="1:7" x14ac:dyDescent="0.35">
      <c r="A6" s="98" t="s">
        <v>124</v>
      </c>
      <c r="B6" s="98" t="s">
        <v>126</v>
      </c>
      <c r="C6" s="74" t="s">
        <v>80</v>
      </c>
      <c r="D6" s="75">
        <v>38208</v>
      </c>
      <c r="E6" s="75">
        <v>2440</v>
      </c>
      <c r="F6" s="75">
        <v>20208</v>
      </c>
      <c r="G6" s="75">
        <f>SUM(E6:F6)</f>
        <v>22648</v>
      </c>
    </row>
    <row r="7" spans="1:7" x14ac:dyDescent="0.35">
      <c r="A7" s="98"/>
      <c r="B7" s="98"/>
      <c r="C7" s="74"/>
      <c r="D7" s="75"/>
      <c r="E7" s="75"/>
      <c r="F7" s="75"/>
      <c r="G7" s="75">
        <f t="shared" ref="G7:G8" si="0">SUM(E7:F7)</f>
        <v>0</v>
      </c>
    </row>
    <row r="8" spans="1:7" x14ac:dyDescent="0.35">
      <c r="A8" s="98"/>
      <c r="B8" s="98"/>
      <c r="C8" s="74"/>
      <c r="D8" s="75"/>
      <c r="E8" s="75"/>
      <c r="F8" s="75"/>
      <c r="G8" s="75">
        <f t="shared" si="0"/>
        <v>0</v>
      </c>
    </row>
    <row r="9" spans="1:7" x14ac:dyDescent="0.35">
      <c r="A9" s="298" t="s">
        <v>68</v>
      </c>
      <c r="B9" s="298"/>
      <c r="C9" s="298"/>
      <c r="D9" s="105">
        <f>SUM(D5:D8)</f>
        <v>397608</v>
      </c>
      <c r="E9" s="105">
        <f>SUM(E5:E8)</f>
        <v>361840</v>
      </c>
      <c r="F9" s="105">
        <f>SUM(F5:F8)</f>
        <v>20208</v>
      </c>
      <c r="G9" s="105">
        <f>SUM(G5:G8)</f>
        <v>382048</v>
      </c>
    </row>
    <row r="11" spans="1:7" x14ac:dyDescent="0.35">
      <c r="A11" s="1" t="s">
        <v>117</v>
      </c>
    </row>
  </sheetData>
  <mergeCells count="4">
    <mergeCell ref="A1:G1"/>
    <mergeCell ref="A2:G2"/>
    <mergeCell ref="A3:G3"/>
    <mergeCell ref="A9:C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K12" sqref="K12"/>
    </sheetView>
  </sheetViews>
  <sheetFormatPr defaultRowHeight="21" x14ac:dyDescent="0.35"/>
  <cols>
    <col min="1" max="1" width="9" style="1"/>
    <col min="2" max="2" width="4" style="1" customWidth="1"/>
    <col min="3" max="16384" width="9" style="1"/>
  </cols>
  <sheetData>
    <row r="1" spans="1:9" x14ac:dyDescent="0.35">
      <c r="A1" s="294" t="str">
        <f>งบแสดงฐานะ!A1</f>
        <v>เทศบาลตำบลโป่งน้ำร้อน  อำเภอโป่งน้ำร้อน  จังหวัดจันทบุรี</v>
      </c>
      <c r="B1" s="294"/>
      <c r="C1" s="294"/>
      <c r="D1" s="294"/>
      <c r="E1" s="294"/>
      <c r="F1" s="294"/>
      <c r="G1" s="294"/>
      <c r="H1" s="294"/>
      <c r="I1" s="294"/>
    </row>
    <row r="2" spans="1:9" x14ac:dyDescent="0.35">
      <c r="A2" s="294" t="s">
        <v>27</v>
      </c>
      <c r="B2" s="294"/>
      <c r="C2" s="294"/>
      <c r="D2" s="294"/>
      <c r="E2" s="294"/>
      <c r="F2" s="294"/>
      <c r="G2" s="294"/>
      <c r="H2" s="294"/>
      <c r="I2" s="294"/>
    </row>
    <row r="3" spans="1:9" x14ac:dyDescent="0.35">
      <c r="A3" s="294" t="s">
        <v>354</v>
      </c>
      <c r="B3" s="294"/>
      <c r="C3" s="294"/>
      <c r="D3" s="294"/>
      <c r="E3" s="294"/>
      <c r="F3" s="294"/>
      <c r="G3" s="294"/>
      <c r="H3" s="294"/>
      <c r="I3" s="294"/>
    </row>
    <row r="4" spans="1:9" x14ac:dyDescent="0.35">
      <c r="A4" s="2" t="s">
        <v>29</v>
      </c>
    </row>
    <row r="5" spans="1:9" x14ac:dyDescent="0.35">
      <c r="B5" s="1" t="s">
        <v>200</v>
      </c>
    </row>
    <row r="6" spans="1:9" x14ac:dyDescent="0.35">
      <c r="B6" s="1" t="s">
        <v>355</v>
      </c>
      <c r="C6" s="54"/>
    </row>
    <row r="8" spans="1:9" x14ac:dyDescent="0.35">
      <c r="A8" s="2" t="s">
        <v>30</v>
      </c>
    </row>
    <row r="9" spans="1:9" x14ac:dyDescent="0.35">
      <c r="B9" s="1" t="s">
        <v>31</v>
      </c>
    </row>
    <row r="10" spans="1:9" x14ac:dyDescent="0.35">
      <c r="B10" s="1" t="s">
        <v>32</v>
      </c>
      <c r="C10" s="1" t="s">
        <v>33</v>
      </c>
    </row>
    <row r="11" spans="1:9" x14ac:dyDescent="0.35">
      <c r="A11" s="1" t="s">
        <v>34</v>
      </c>
    </row>
    <row r="12" spans="1:9" x14ac:dyDescent="0.35">
      <c r="A12" s="1" t="s">
        <v>35</v>
      </c>
    </row>
    <row r="13" spans="1:9" x14ac:dyDescent="0.35">
      <c r="A13" s="1" t="s">
        <v>36</v>
      </c>
    </row>
    <row r="14" spans="1:9" x14ac:dyDescent="0.35">
      <c r="B14" s="1" t="s">
        <v>37</v>
      </c>
    </row>
    <row r="15" spans="1:9" x14ac:dyDescent="0.35">
      <c r="C15" s="1" t="s">
        <v>201</v>
      </c>
    </row>
    <row r="16" spans="1:9" x14ac:dyDescent="0.35">
      <c r="A16" s="1" t="s">
        <v>202</v>
      </c>
    </row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F8" sqref="F8"/>
    </sheetView>
  </sheetViews>
  <sheetFormatPr defaultRowHeight="21" x14ac:dyDescent="0.35"/>
  <cols>
    <col min="1" max="1" width="12.625" style="1" customWidth="1"/>
    <col min="2" max="2" width="17.875" style="1" bestFit="1" customWidth="1"/>
    <col min="3" max="3" width="15.125" style="1" bestFit="1" customWidth="1"/>
    <col min="4" max="4" width="13.375" style="4" customWidth="1"/>
    <col min="5" max="6" width="14.5" style="4" customWidth="1"/>
    <col min="7" max="7" width="13.375" style="4" customWidth="1"/>
    <col min="8" max="16384" width="9" style="1"/>
  </cols>
  <sheetData>
    <row r="1" spans="1:7" x14ac:dyDescent="0.35">
      <c r="A1" s="294" t="str">
        <f>งบแสดงฐานะ!A1</f>
        <v>เทศบาลตำบลโป่งน้ำร้อน  อำเภอโป่งน้ำร้อน  จังหวัดจันทบุรี</v>
      </c>
      <c r="B1" s="294"/>
      <c r="C1" s="294"/>
      <c r="D1" s="294"/>
      <c r="E1" s="294"/>
      <c r="F1" s="294"/>
      <c r="G1" s="294"/>
    </row>
    <row r="2" spans="1:7" x14ac:dyDescent="0.35">
      <c r="A2" s="294" t="s">
        <v>143</v>
      </c>
      <c r="B2" s="294"/>
      <c r="C2" s="294"/>
      <c r="D2" s="294"/>
      <c r="E2" s="294"/>
      <c r="F2" s="294"/>
      <c r="G2" s="294"/>
    </row>
    <row r="3" spans="1:7" x14ac:dyDescent="0.35">
      <c r="A3" s="294" t="s">
        <v>409</v>
      </c>
      <c r="B3" s="294"/>
      <c r="C3" s="294"/>
      <c r="D3" s="294"/>
      <c r="E3" s="294"/>
      <c r="F3" s="294"/>
      <c r="G3" s="294"/>
    </row>
    <row r="4" spans="1:7" ht="42" x14ac:dyDescent="0.35">
      <c r="A4" s="106" t="s">
        <v>118</v>
      </c>
      <c r="B4" s="106" t="s">
        <v>92</v>
      </c>
      <c r="C4" s="106" t="s">
        <v>79</v>
      </c>
      <c r="D4" s="107" t="s">
        <v>119</v>
      </c>
      <c r="E4" s="108" t="s">
        <v>144</v>
      </c>
      <c r="F4" s="108" t="s">
        <v>145</v>
      </c>
      <c r="G4" s="107" t="s">
        <v>68</v>
      </c>
    </row>
    <row r="5" spans="1:7" x14ac:dyDescent="0.35">
      <c r="A5" s="98" t="s">
        <v>124</v>
      </c>
      <c r="B5" s="98" t="s">
        <v>126</v>
      </c>
      <c r="C5" s="74" t="s">
        <v>80</v>
      </c>
      <c r="D5" s="75">
        <v>310668</v>
      </c>
      <c r="E5" s="75">
        <v>167940</v>
      </c>
      <c r="F5" s="75">
        <v>142728</v>
      </c>
      <c r="G5" s="75">
        <f t="shared" ref="G5" si="0">SUM(E5:F5)</f>
        <v>310668</v>
      </c>
    </row>
    <row r="6" spans="1:7" x14ac:dyDescent="0.35">
      <c r="A6" s="35"/>
      <c r="B6" s="35"/>
      <c r="C6" s="35"/>
      <c r="D6" s="23"/>
      <c r="E6" s="23"/>
      <c r="F6" s="23"/>
      <c r="G6" s="23"/>
    </row>
    <row r="7" spans="1:7" x14ac:dyDescent="0.35">
      <c r="A7" s="298" t="s">
        <v>68</v>
      </c>
      <c r="B7" s="298"/>
      <c r="C7" s="298"/>
      <c r="D7" s="105">
        <f>SUM(D5:D5)</f>
        <v>310668</v>
      </c>
      <c r="E7" s="105">
        <f>SUM(E5:E6)</f>
        <v>167940</v>
      </c>
      <c r="F7" s="105">
        <f>SUM(F5:F5)</f>
        <v>142728</v>
      </c>
      <c r="G7" s="105">
        <f>SUM(G5:G5)</f>
        <v>310668</v>
      </c>
    </row>
    <row r="9" spans="1:7" x14ac:dyDescent="0.35">
      <c r="A9" s="1" t="s">
        <v>117</v>
      </c>
    </row>
  </sheetData>
  <mergeCells count="4">
    <mergeCell ref="A1:G1"/>
    <mergeCell ref="A2:G2"/>
    <mergeCell ref="A3:G3"/>
    <mergeCell ref="A7:C7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B1" workbookViewId="0">
      <selection activeCell="I12" sqref="I12"/>
    </sheetView>
  </sheetViews>
  <sheetFormatPr defaultRowHeight="21" x14ac:dyDescent="0.35"/>
  <cols>
    <col min="1" max="1" width="11.75" style="1" customWidth="1"/>
    <col min="2" max="2" width="19.125" style="1" bestFit="1" customWidth="1"/>
    <col min="3" max="3" width="20.25" style="1" bestFit="1" customWidth="1"/>
    <col min="4" max="4" width="13.875" style="4" bestFit="1" customWidth="1"/>
    <col min="5" max="5" width="12.625" style="4" bestFit="1" customWidth="1"/>
    <col min="6" max="6" width="13.75" style="4" bestFit="1" customWidth="1"/>
    <col min="7" max="7" width="12.625" style="4" bestFit="1" customWidth="1"/>
    <col min="8" max="8" width="13.75" style="4" bestFit="1" customWidth="1"/>
    <col min="9" max="9" width="12.625" style="4" customWidth="1"/>
    <col min="10" max="10" width="12.625" style="4" bestFit="1" customWidth="1"/>
    <col min="11" max="11" width="13.75" style="4" bestFit="1" customWidth="1"/>
    <col min="12" max="12" width="14.5" style="4" customWidth="1"/>
    <col min="13" max="16384" width="9" style="1"/>
  </cols>
  <sheetData>
    <row r="1" spans="1:12" x14ac:dyDescent="0.35">
      <c r="A1" s="294" t="str">
        <f>งบแสดงฐานะ!A1</f>
        <v>เทศบาลตำบลโป่งน้ำร้อน  อำเภอโป่งน้ำร้อน  จังหวัดจันทบุรี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</row>
    <row r="2" spans="1:12" x14ac:dyDescent="0.35">
      <c r="A2" s="294" t="s">
        <v>146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</row>
    <row r="3" spans="1:12" x14ac:dyDescent="0.35">
      <c r="A3" s="294" t="s">
        <v>409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</row>
    <row r="4" spans="1:12" x14ac:dyDescent="0.35">
      <c r="A4" s="316" t="s">
        <v>118</v>
      </c>
      <c r="B4" s="316" t="s">
        <v>92</v>
      </c>
      <c r="C4" s="316" t="s">
        <v>79</v>
      </c>
      <c r="D4" s="313" t="s">
        <v>90</v>
      </c>
      <c r="E4" s="314"/>
      <c r="F4" s="314"/>
      <c r="G4" s="314"/>
      <c r="H4" s="314"/>
      <c r="I4" s="314"/>
      <c r="J4" s="314"/>
      <c r="K4" s="314"/>
      <c r="L4" s="315"/>
    </row>
    <row r="5" spans="1:12" ht="63" x14ac:dyDescent="0.35">
      <c r="A5" s="317"/>
      <c r="B5" s="317" t="s">
        <v>92</v>
      </c>
      <c r="C5" s="317"/>
      <c r="D5" s="107" t="s">
        <v>148</v>
      </c>
      <c r="E5" s="108" t="s">
        <v>149</v>
      </c>
      <c r="F5" s="108" t="s">
        <v>150</v>
      </c>
      <c r="G5" s="108" t="s">
        <v>151</v>
      </c>
      <c r="H5" s="108" t="s">
        <v>152</v>
      </c>
      <c r="I5" s="108" t="s">
        <v>153</v>
      </c>
      <c r="J5" s="108" t="s">
        <v>154</v>
      </c>
      <c r="K5" s="108" t="s">
        <v>120</v>
      </c>
      <c r="L5" s="108" t="s">
        <v>68</v>
      </c>
    </row>
    <row r="6" spans="1:12" x14ac:dyDescent="0.35">
      <c r="A6" s="243" t="s">
        <v>147</v>
      </c>
      <c r="B6" s="244"/>
      <c r="C6" s="244"/>
      <c r="D6" s="245"/>
      <c r="E6" s="246"/>
      <c r="F6" s="246"/>
      <c r="G6" s="246"/>
      <c r="H6" s="246"/>
      <c r="I6" s="246"/>
      <c r="J6" s="246"/>
      <c r="K6" s="246"/>
      <c r="L6" s="246">
        <f t="shared" ref="L6:L17" si="0">SUM(D6:K6)</f>
        <v>0</v>
      </c>
    </row>
    <row r="7" spans="1:12" x14ac:dyDescent="0.35">
      <c r="A7" s="247" t="s">
        <v>123</v>
      </c>
      <c r="B7" s="247" t="s">
        <v>175</v>
      </c>
      <c r="C7" s="248" t="s">
        <v>80</v>
      </c>
      <c r="D7" s="249">
        <v>2807674.84</v>
      </c>
      <c r="E7" s="250">
        <v>0</v>
      </c>
      <c r="F7" s="250">
        <v>0</v>
      </c>
      <c r="G7" s="250">
        <v>0</v>
      </c>
      <c r="H7" s="250">
        <v>0</v>
      </c>
      <c r="I7" s="250">
        <v>0</v>
      </c>
      <c r="J7" s="250">
        <v>0</v>
      </c>
      <c r="K7" s="250">
        <v>0</v>
      </c>
      <c r="L7" s="250">
        <f t="shared" si="0"/>
        <v>2807674.84</v>
      </c>
    </row>
    <row r="8" spans="1:12" x14ac:dyDescent="0.35">
      <c r="A8" s="251"/>
      <c r="B8" s="251" t="s">
        <v>176</v>
      </c>
      <c r="C8" s="248" t="s">
        <v>80</v>
      </c>
      <c r="D8" s="249">
        <v>7364836</v>
      </c>
      <c r="E8" s="174">
        <v>2230680</v>
      </c>
      <c r="F8" s="174">
        <v>4821180</v>
      </c>
      <c r="G8" s="174">
        <v>3409669</v>
      </c>
      <c r="H8" s="174">
        <v>2382780</v>
      </c>
      <c r="I8" s="174">
        <v>359400</v>
      </c>
      <c r="J8" s="174">
        <v>0</v>
      </c>
      <c r="K8" s="174">
        <v>0</v>
      </c>
      <c r="L8" s="250">
        <f t="shared" si="0"/>
        <v>20568545</v>
      </c>
    </row>
    <row r="9" spans="1:12" x14ac:dyDescent="0.35">
      <c r="A9" s="251" t="s">
        <v>124</v>
      </c>
      <c r="B9" s="251" t="s">
        <v>125</v>
      </c>
      <c r="C9" s="248" t="s">
        <v>80</v>
      </c>
      <c r="D9" s="249">
        <v>654610</v>
      </c>
      <c r="E9" s="174">
        <v>317460</v>
      </c>
      <c r="F9" s="174">
        <v>0</v>
      </c>
      <c r="G9" s="174">
        <v>335640</v>
      </c>
      <c r="H9" s="174">
        <v>50760</v>
      </c>
      <c r="I9" s="174">
        <v>0</v>
      </c>
      <c r="J9" s="174">
        <v>0</v>
      </c>
      <c r="K9" s="174">
        <v>0</v>
      </c>
      <c r="L9" s="250">
        <f t="shared" si="0"/>
        <v>1358470</v>
      </c>
    </row>
    <row r="10" spans="1:12" x14ac:dyDescent="0.35">
      <c r="A10" s="251"/>
      <c r="B10" s="251" t="s">
        <v>126</v>
      </c>
      <c r="C10" s="248" t="s">
        <v>80</v>
      </c>
      <c r="D10" s="249">
        <v>786188.09</v>
      </c>
      <c r="E10" s="174">
        <v>499896.85</v>
      </c>
      <c r="F10" s="174">
        <v>2158006</v>
      </c>
      <c r="G10" s="174">
        <v>353063.35</v>
      </c>
      <c r="H10" s="174">
        <v>506827.19</v>
      </c>
      <c r="I10" s="174">
        <v>22648</v>
      </c>
      <c r="J10" s="174">
        <v>310668</v>
      </c>
      <c r="K10" s="174">
        <v>0</v>
      </c>
      <c r="L10" s="250">
        <f t="shared" si="0"/>
        <v>4637297.4800000004</v>
      </c>
    </row>
    <row r="11" spans="1:12" x14ac:dyDescent="0.35">
      <c r="A11" s="251"/>
      <c r="B11" s="251" t="s">
        <v>127</v>
      </c>
      <c r="C11" s="248" t="s">
        <v>80</v>
      </c>
      <c r="D11" s="249">
        <v>546838.9</v>
      </c>
      <c r="E11" s="174">
        <v>440782</v>
      </c>
      <c r="F11" s="174">
        <v>3834520.38</v>
      </c>
      <c r="G11" s="174">
        <v>1005188.5</v>
      </c>
      <c r="H11" s="174">
        <v>1165728.3999999999</v>
      </c>
      <c r="I11" s="174">
        <v>0</v>
      </c>
      <c r="J11" s="174">
        <v>0</v>
      </c>
      <c r="K11" s="174">
        <v>0</v>
      </c>
      <c r="L11" s="250">
        <f t="shared" si="0"/>
        <v>6993058.1799999997</v>
      </c>
    </row>
    <row r="12" spans="1:12" x14ac:dyDescent="0.35">
      <c r="A12" s="251"/>
      <c r="B12" s="251" t="s">
        <v>128</v>
      </c>
      <c r="C12" s="248" t="s">
        <v>80</v>
      </c>
      <c r="D12" s="249">
        <v>567905.96</v>
      </c>
      <c r="E12" s="174">
        <v>0</v>
      </c>
      <c r="F12" s="174">
        <v>136975.29</v>
      </c>
      <c r="G12" s="174">
        <v>214753.76</v>
      </c>
      <c r="H12" s="174">
        <v>0</v>
      </c>
      <c r="I12" s="174">
        <v>0</v>
      </c>
      <c r="J12" s="174">
        <v>0</v>
      </c>
      <c r="K12" s="174">
        <v>0</v>
      </c>
      <c r="L12" s="250">
        <f t="shared" si="0"/>
        <v>919635.01</v>
      </c>
    </row>
    <row r="13" spans="1:12" x14ac:dyDescent="0.35">
      <c r="A13" s="251" t="s">
        <v>129</v>
      </c>
      <c r="B13" s="251" t="s">
        <v>130</v>
      </c>
      <c r="C13" s="248" t="s">
        <v>80</v>
      </c>
      <c r="D13" s="249">
        <v>495590</v>
      </c>
      <c r="E13" s="174">
        <v>409900</v>
      </c>
      <c r="F13" s="174">
        <v>21300</v>
      </c>
      <c r="G13" s="174">
        <v>413000</v>
      </c>
      <c r="H13" s="174">
        <v>54900</v>
      </c>
      <c r="I13" s="174">
        <v>0</v>
      </c>
      <c r="J13" s="174">
        <v>0</v>
      </c>
      <c r="K13" s="174">
        <v>0</v>
      </c>
      <c r="L13" s="250">
        <f t="shared" si="0"/>
        <v>1394690</v>
      </c>
    </row>
    <row r="14" spans="1:12" x14ac:dyDescent="0.35">
      <c r="A14" s="251"/>
      <c r="B14" s="251" t="s">
        <v>130</v>
      </c>
      <c r="C14" s="248" t="s">
        <v>297</v>
      </c>
      <c r="D14" s="249">
        <v>0</v>
      </c>
      <c r="E14" s="174">
        <v>0</v>
      </c>
      <c r="F14" s="174">
        <v>29000</v>
      </c>
      <c r="G14" s="174">
        <v>0</v>
      </c>
      <c r="H14" s="174">
        <v>0</v>
      </c>
      <c r="I14" s="174">
        <v>0</v>
      </c>
      <c r="J14" s="174">
        <v>0</v>
      </c>
      <c r="K14" s="174">
        <v>0</v>
      </c>
      <c r="L14" s="250">
        <f t="shared" si="0"/>
        <v>29000</v>
      </c>
    </row>
    <row r="15" spans="1:12" x14ac:dyDescent="0.35">
      <c r="A15" s="251"/>
      <c r="B15" s="251" t="s">
        <v>131</v>
      </c>
      <c r="C15" s="248" t="s">
        <v>80</v>
      </c>
      <c r="D15" s="249">
        <v>866000</v>
      </c>
      <c r="E15" s="174">
        <v>0</v>
      </c>
      <c r="F15" s="174">
        <v>223500</v>
      </c>
      <c r="G15" s="174">
        <v>462161</v>
      </c>
      <c r="H15" s="174">
        <v>8565500</v>
      </c>
      <c r="I15" s="174">
        <v>0</v>
      </c>
      <c r="J15" s="174">
        <v>0</v>
      </c>
      <c r="K15" s="174">
        <v>0</v>
      </c>
      <c r="L15" s="250">
        <f t="shared" si="0"/>
        <v>10117161</v>
      </c>
    </row>
    <row r="16" spans="1:12" x14ac:dyDescent="0.35">
      <c r="A16" s="251" t="s">
        <v>132</v>
      </c>
      <c r="B16" s="251" t="s">
        <v>133</v>
      </c>
      <c r="C16" s="248" t="s">
        <v>80</v>
      </c>
      <c r="D16" s="249">
        <v>0</v>
      </c>
      <c r="E16" s="174">
        <v>0</v>
      </c>
      <c r="F16" s="174">
        <v>6104000</v>
      </c>
      <c r="G16" s="174">
        <v>180000</v>
      </c>
      <c r="H16" s="174">
        <v>0</v>
      </c>
      <c r="I16" s="174">
        <v>0</v>
      </c>
      <c r="J16" s="174">
        <v>0</v>
      </c>
      <c r="K16" s="174">
        <v>0</v>
      </c>
      <c r="L16" s="250">
        <f t="shared" si="0"/>
        <v>6284000</v>
      </c>
    </row>
    <row r="17" spans="1:12" x14ac:dyDescent="0.35">
      <c r="A17" s="251" t="s">
        <v>120</v>
      </c>
      <c r="B17" s="251" t="s">
        <v>120</v>
      </c>
      <c r="C17" s="248" t="s">
        <v>80</v>
      </c>
      <c r="D17" s="252">
        <v>0</v>
      </c>
      <c r="E17" s="174">
        <v>0</v>
      </c>
      <c r="F17" s="174">
        <v>0</v>
      </c>
      <c r="G17" s="174">
        <v>0</v>
      </c>
      <c r="H17" s="174">
        <v>0</v>
      </c>
      <c r="I17" s="174">
        <v>0</v>
      </c>
      <c r="J17" s="174">
        <v>0</v>
      </c>
      <c r="K17" s="192">
        <v>17199853.899999999</v>
      </c>
      <c r="L17" s="250">
        <f t="shared" si="0"/>
        <v>17199853.899999999</v>
      </c>
    </row>
    <row r="18" spans="1:12" ht="21.75" thickBot="1" x14ac:dyDescent="0.4">
      <c r="A18" s="311" t="s">
        <v>68</v>
      </c>
      <c r="B18" s="312"/>
      <c r="C18" s="109"/>
      <c r="D18" s="185">
        <f t="shared" ref="D18:L18" si="1">SUM(D7:D17)</f>
        <v>14089643.789999999</v>
      </c>
      <c r="E18" s="185">
        <f t="shared" si="1"/>
        <v>3898718.85</v>
      </c>
      <c r="F18" s="185">
        <f t="shared" si="1"/>
        <v>17328481.669999998</v>
      </c>
      <c r="G18" s="185">
        <f t="shared" si="1"/>
        <v>6373475.6099999994</v>
      </c>
      <c r="H18" s="185">
        <f t="shared" si="1"/>
        <v>12726495.59</v>
      </c>
      <c r="I18" s="185">
        <f t="shared" si="1"/>
        <v>382048</v>
      </c>
      <c r="J18" s="185">
        <f t="shared" si="1"/>
        <v>310668</v>
      </c>
      <c r="K18" s="185">
        <f t="shared" si="1"/>
        <v>17199853.899999999</v>
      </c>
      <c r="L18" s="185">
        <f t="shared" si="1"/>
        <v>72309385.409999996</v>
      </c>
    </row>
    <row r="19" spans="1:12" ht="21.75" thickTop="1" x14ac:dyDescent="0.35"/>
    <row r="20" spans="1:12" x14ac:dyDescent="0.35">
      <c r="A20" s="1" t="s">
        <v>117</v>
      </c>
    </row>
  </sheetData>
  <mergeCells count="8">
    <mergeCell ref="A1:L1"/>
    <mergeCell ref="A2:L2"/>
    <mergeCell ref="A3:L3"/>
    <mergeCell ref="A18:B18"/>
    <mergeCell ref="D4:L4"/>
    <mergeCell ref="A4:A5"/>
    <mergeCell ref="B4:B5"/>
    <mergeCell ref="C4:C5"/>
  </mergeCells>
  <pageMargins left="0" right="0" top="0.74803149606299213" bottom="0.74803149606299213" header="0.31496062992125984" footer="0.31496062992125984"/>
  <pageSetup paperSize="9"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7" sqref="B7"/>
    </sheetView>
  </sheetViews>
  <sheetFormatPr defaultRowHeight="21" x14ac:dyDescent="0.35"/>
  <cols>
    <col min="1" max="1" width="17.625" style="1" customWidth="1"/>
    <col min="2" max="2" width="26.375" style="1" customWidth="1"/>
    <col min="3" max="3" width="24.375" style="4" customWidth="1"/>
    <col min="4" max="4" width="24.5" style="4" customWidth="1"/>
    <col min="5" max="16384" width="9" style="1"/>
  </cols>
  <sheetData>
    <row r="1" spans="1:4" x14ac:dyDescent="0.35">
      <c r="A1" s="294" t="str">
        <f>งบแสดงฐานะ!A1</f>
        <v>เทศบาลตำบลโป่งน้ำร้อน  อำเภอโป่งน้ำร้อน  จังหวัดจันทบุรี</v>
      </c>
      <c r="B1" s="294"/>
      <c r="C1" s="294"/>
      <c r="D1" s="294"/>
    </row>
    <row r="2" spans="1:4" x14ac:dyDescent="0.35">
      <c r="A2" s="294" t="s">
        <v>155</v>
      </c>
      <c r="B2" s="294"/>
      <c r="C2" s="294"/>
      <c r="D2" s="294"/>
    </row>
    <row r="3" spans="1:4" x14ac:dyDescent="0.35">
      <c r="A3" s="294" t="s">
        <v>409</v>
      </c>
      <c r="B3" s="294"/>
      <c r="C3" s="294"/>
      <c r="D3" s="294"/>
    </row>
    <row r="4" spans="1:4" x14ac:dyDescent="0.35">
      <c r="A4" s="295" t="s">
        <v>118</v>
      </c>
      <c r="B4" s="295" t="s">
        <v>92</v>
      </c>
      <c r="C4" s="210" t="s">
        <v>90</v>
      </c>
      <c r="D4" s="319" t="s">
        <v>68</v>
      </c>
    </row>
    <row r="5" spans="1:4" x14ac:dyDescent="0.35">
      <c r="A5" s="295"/>
      <c r="B5" s="295"/>
      <c r="C5" s="108" t="s">
        <v>152</v>
      </c>
      <c r="D5" s="320"/>
    </row>
    <row r="6" spans="1:4" x14ac:dyDescent="0.35">
      <c r="A6" s="243" t="s">
        <v>147</v>
      </c>
      <c r="B6" s="244"/>
      <c r="C6" s="246"/>
      <c r="D6" s="246"/>
    </row>
    <row r="7" spans="1:4" x14ac:dyDescent="0.35">
      <c r="A7" s="251" t="s">
        <v>129</v>
      </c>
      <c r="B7" s="251" t="s">
        <v>131</v>
      </c>
      <c r="C7" s="174">
        <v>6124000</v>
      </c>
      <c r="D7" s="250">
        <f>SUM(C7:C7)</f>
        <v>6124000</v>
      </c>
    </row>
    <row r="8" spans="1:4" x14ac:dyDescent="0.35">
      <c r="A8" s="251"/>
      <c r="B8" s="251"/>
      <c r="C8" s="174"/>
      <c r="D8" s="250"/>
    </row>
    <row r="9" spans="1:4" x14ac:dyDescent="0.35">
      <c r="A9" s="254"/>
      <c r="B9" s="254"/>
      <c r="C9" s="253"/>
      <c r="D9" s="253"/>
    </row>
    <row r="10" spans="1:4" ht="21.75" thickBot="1" x14ac:dyDescent="0.4">
      <c r="A10" s="311" t="s">
        <v>68</v>
      </c>
      <c r="B10" s="318"/>
      <c r="C10" s="185">
        <f>SUM(C7:C8)</f>
        <v>6124000</v>
      </c>
      <c r="D10" s="185">
        <f>SUM(D7:D8)</f>
        <v>6124000</v>
      </c>
    </row>
    <row r="11" spans="1:4" ht="21.75" thickTop="1" x14ac:dyDescent="0.35"/>
  </sheetData>
  <mergeCells count="7">
    <mergeCell ref="A1:D1"/>
    <mergeCell ref="A2:D2"/>
    <mergeCell ref="A3:D3"/>
    <mergeCell ref="A10:B10"/>
    <mergeCell ref="A4:A5"/>
    <mergeCell ref="B4:B5"/>
    <mergeCell ref="D4:D5"/>
  </mergeCells>
  <pageMargins left="0.70866141732283472" right="0" top="0.51181102362204722" bottom="0.47244094488188981" header="0.31496062992125984" footer="0.31496062992125984"/>
  <pageSetup paperSize="9" scale="7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1" sqref="C11"/>
    </sheetView>
  </sheetViews>
  <sheetFormatPr defaultRowHeight="14.25" x14ac:dyDescent="0.2"/>
  <cols>
    <col min="1" max="1" width="15" customWidth="1"/>
    <col min="2" max="2" width="28.375" customWidth="1"/>
    <col min="3" max="3" width="18.375" customWidth="1"/>
    <col min="4" max="4" width="20.375" customWidth="1"/>
  </cols>
  <sheetData>
    <row r="1" spans="1:4" ht="21" x14ac:dyDescent="0.35">
      <c r="A1" s="294" t="str">
        <f>งบแสดงฐานะ!A1</f>
        <v>เทศบาลตำบลโป่งน้ำร้อน  อำเภอโป่งน้ำร้อน  จังหวัดจันทบุรี</v>
      </c>
      <c r="B1" s="294"/>
      <c r="C1" s="294"/>
      <c r="D1" s="294"/>
    </row>
    <row r="2" spans="1:4" ht="21" x14ac:dyDescent="0.35">
      <c r="A2" s="294" t="s">
        <v>411</v>
      </c>
      <c r="B2" s="294"/>
      <c r="C2" s="294"/>
      <c r="D2" s="294"/>
    </row>
    <row r="3" spans="1:4" ht="21" x14ac:dyDescent="0.35">
      <c r="A3" s="294" t="s">
        <v>409</v>
      </c>
      <c r="B3" s="294"/>
      <c r="C3" s="294"/>
      <c r="D3" s="294"/>
    </row>
    <row r="4" spans="1:4" ht="21" x14ac:dyDescent="0.35">
      <c r="A4" s="295" t="s">
        <v>118</v>
      </c>
      <c r="B4" s="295" t="s">
        <v>92</v>
      </c>
      <c r="C4" s="271" t="s">
        <v>90</v>
      </c>
      <c r="D4" s="319" t="s">
        <v>68</v>
      </c>
    </row>
    <row r="5" spans="1:4" ht="21" x14ac:dyDescent="0.2">
      <c r="A5" s="295"/>
      <c r="B5" s="295"/>
      <c r="C5" s="108" t="s">
        <v>152</v>
      </c>
      <c r="D5" s="320"/>
    </row>
    <row r="6" spans="1:4" ht="21" x14ac:dyDescent="0.2">
      <c r="A6" s="243" t="s">
        <v>147</v>
      </c>
      <c r="B6" s="244"/>
      <c r="C6" s="246"/>
      <c r="D6" s="246"/>
    </row>
    <row r="7" spans="1:4" ht="21" x14ac:dyDescent="0.35">
      <c r="A7" s="251" t="s">
        <v>129</v>
      </c>
      <c r="B7" s="251" t="s">
        <v>131</v>
      </c>
      <c r="C7" s="174">
        <v>11864969</v>
      </c>
      <c r="D7" s="250">
        <f>SUM(C7)</f>
        <v>11864969</v>
      </c>
    </row>
    <row r="8" spans="1:4" ht="21" x14ac:dyDescent="0.35">
      <c r="A8" s="251"/>
      <c r="B8" s="251"/>
      <c r="C8" s="174"/>
      <c r="D8" s="250"/>
    </row>
    <row r="9" spans="1:4" ht="21" x14ac:dyDescent="0.35">
      <c r="A9" s="254"/>
      <c r="B9" s="254"/>
      <c r="C9" s="253"/>
      <c r="D9" s="253"/>
    </row>
    <row r="10" spans="1:4" ht="21.75" thickBot="1" x14ac:dyDescent="0.4">
      <c r="A10" s="311" t="s">
        <v>68</v>
      </c>
      <c r="B10" s="318"/>
      <c r="C10" s="185">
        <f>SUM(C7:C8)</f>
        <v>11864969</v>
      </c>
      <c r="D10" s="185">
        <f>SUM(D7:D8)</f>
        <v>11864969</v>
      </c>
    </row>
    <row r="11" spans="1:4" ht="21.75" thickTop="1" x14ac:dyDescent="0.35">
      <c r="A11" s="1"/>
      <c r="B11" s="1"/>
      <c r="C11" s="4"/>
      <c r="D11" s="4"/>
    </row>
  </sheetData>
  <mergeCells count="7">
    <mergeCell ref="A10:B10"/>
    <mergeCell ref="A1:D1"/>
    <mergeCell ref="A2:D2"/>
    <mergeCell ref="A3:D3"/>
    <mergeCell ref="A4:A5"/>
    <mergeCell ref="B4:B5"/>
    <mergeCell ref="D4:D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110" zoomScaleNormal="110" workbookViewId="0">
      <selection activeCell="D16" sqref="D16"/>
    </sheetView>
  </sheetViews>
  <sheetFormatPr defaultRowHeight="18.75" x14ac:dyDescent="0.3"/>
  <cols>
    <col min="1" max="1" width="28" style="110" customWidth="1"/>
    <col min="2" max="13" width="13.625" style="112" customWidth="1"/>
    <col min="14" max="16384" width="9" style="110"/>
  </cols>
  <sheetData>
    <row r="1" spans="1:13" x14ac:dyDescent="0.3">
      <c r="A1" s="323" t="str">
        <f>งบแสดงฐานะ!A1</f>
        <v>เทศบาลตำบลโป่งน้ำร้อน  อำเภอโป่งน้ำร้อน  จังหวัดจันทบุรี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</row>
    <row r="2" spans="1:13" x14ac:dyDescent="0.3">
      <c r="A2" s="323" t="s">
        <v>156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</row>
    <row r="3" spans="1:13" x14ac:dyDescent="0.3">
      <c r="A3" s="323" t="s">
        <v>409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</row>
    <row r="4" spans="1:13" s="111" customFormat="1" ht="75" x14ac:dyDescent="0.3">
      <c r="A4" s="118" t="s">
        <v>157</v>
      </c>
      <c r="B4" s="119" t="s">
        <v>119</v>
      </c>
      <c r="C4" s="119" t="s">
        <v>168</v>
      </c>
      <c r="D4" s="119" t="s">
        <v>185</v>
      </c>
      <c r="E4" s="119" t="s">
        <v>68</v>
      </c>
      <c r="F4" s="119" t="s">
        <v>148</v>
      </c>
      <c r="G4" s="119" t="s">
        <v>149</v>
      </c>
      <c r="H4" s="119" t="s">
        <v>150</v>
      </c>
      <c r="I4" s="119" t="s">
        <v>151</v>
      </c>
      <c r="J4" s="119" t="s">
        <v>152</v>
      </c>
      <c r="K4" s="119" t="s">
        <v>153</v>
      </c>
      <c r="L4" s="119" t="s">
        <v>154</v>
      </c>
      <c r="M4" s="119" t="s">
        <v>120</v>
      </c>
    </row>
    <row r="5" spans="1:13" x14ac:dyDescent="0.3">
      <c r="A5" s="223" t="s">
        <v>147</v>
      </c>
      <c r="B5" s="227"/>
      <c r="C5" s="240"/>
      <c r="D5" s="228"/>
      <c r="E5" s="228"/>
      <c r="F5" s="227"/>
      <c r="G5" s="228"/>
      <c r="H5" s="228"/>
      <c r="I5" s="228"/>
      <c r="J5" s="228"/>
      <c r="K5" s="228"/>
      <c r="L5" s="228"/>
      <c r="M5" s="228"/>
    </row>
    <row r="6" spans="1:13" x14ac:dyDescent="0.3">
      <c r="A6" s="229" t="s">
        <v>120</v>
      </c>
      <c r="B6" s="230">
        <v>17234517</v>
      </c>
      <c r="C6" s="231">
        <f t="shared" ref="C6:C12" si="0">+E6</f>
        <v>17199853.899999999</v>
      </c>
      <c r="D6" s="231"/>
      <c r="E6" s="231">
        <f t="shared" ref="E6:E15" si="1">SUM(F6:M6)</f>
        <v>17199853.899999999</v>
      </c>
      <c r="F6" s="230">
        <v>0</v>
      </c>
      <c r="G6" s="231">
        <v>0</v>
      </c>
      <c r="H6" s="231">
        <v>0</v>
      </c>
      <c r="I6" s="231">
        <v>0</v>
      </c>
      <c r="J6" s="231">
        <v>0</v>
      </c>
      <c r="K6" s="231">
        <v>0</v>
      </c>
      <c r="L6" s="231">
        <v>0</v>
      </c>
      <c r="M6" s="231">
        <v>17199853.899999999</v>
      </c>
    </row>
    <row r="7" spans="1:13" x14ac:dyDescent="0.3">
      <c r="A7" s="229" t="s">
        <v>175</v>
      </c>
      <c r="B7" s="230">
        <v>2807675</v>
      </c>
      <c r="C7" s="231">
        <f t="shared" si="0"/>
        <v>2807674.84</v>
      </c>
      <c r="D7" s="231"/>
      <c r="E7" s="231">
        <f t="shared" si="1"/>
        <v>2807674.84</v>
      </c>
      <c r="F7" s="216">
        <v>2807674.84</v>
      </c>
      <c r="G7" s="216">
        <v>0</v>
      </c>
      <c r="H7" s="216">
        <v>0</v>
      </c>
      <c r="I7" s="231">
        <v>0</v>
      </c>
      <c r="J7" s="231">
        <v>0</v>
      </c>
      <c r="K7" s="231">
        <v>0</v>
      </c>
      <c r="L7" s="231">
        <v>0</v>
      </c>
      <c r="M7" s="241">
        <v>0</v>
      </c>
    </row>
    <row r="8" spans="1:13" x14ac:dyDescent="0.3">
      <c r="A8" s="215" t="s">
        <v>176</v>
      </c>
      <c r="B8" s="216">
        <v>20568545</v>
      </c>
      <c r="C8" s="231">
        <f t="shared" si="0"/>
        <v>20568545</v>
      </c>
      <c r="D8" s="216"/>
      <c r="E8" s="231">
        <f t="shared" si="1"/>
        <v>20568545</v>
      </c>
      <c r="F8" s="216">
        <v>7364836</v>
      </c>
      <c r="G8" s="216">
        <v>2230680</v>
      </c>
      <c r="H8" s="216">
        <v>4821180</v>
      </c>
      <c r="I8" s="216">
        <v>3409669</v>
      </c>
      <c r="J8" s="216">
        <v>2382780</v>
      </c>
      <c r="K8" s="216">
        <v>359400</v>
      </c>
      <c r="L8" s="216">
        <v>0</v>
      </c>
      <c r="M8" s="216">
        <v>0</v>
      </c>
    </row>
    <row r="9" spans="1:13" x14ac:dyDescent="0.3">
      <c r="A9" s="215" t="s">
        <v>125</v>
      </c>
      <c r="B9" s="216">
        <v>1359007</v>
      </c>
      <c r="C9" s="231">
        <f t="shared" si="0"/>
        <v>1358470</v>
      </c>
      <c r="D9" s="216"/>
      <c r="E9" s="231">
        <f t="shared" si="1"/>
        <v>1358470</v>
      </c>
      <c r="F9" s="216">
        <v>654610</v>
      </c>
      <c r="G9" s="216">
        <v>317460</v>
      </c>
      <c r="H9" s="216">
        <v>0</v>
      </c>
      <c r="I9" s="216">
        <v>335640</v>
      </c>
      <c r="J9" s="216">
        <v>50760</v>
      </c>
      <c r="K9" s="216">
        <v>0</v>
      </c>
      <c r="L9" s="216">
        <v>0</v>
      </c>
      <c r="M9" s="216">
        <v>0</v>
      </c>
    </row>
    <row r="10" spans="1:13" x14ac:dyDescent="0.3">
      <c r="A10" s="215" t="s">
        <v>126</v>
      </c>
      <c r="B10" s="216">
        <v>4716071</v>
      </c>
      <c r="C10" s="231">
        <f t="shared" si="0"/>
        <v>4614649.4800000004</v>
      </c>
      <c r="D10" s="216"/>
      <c r="E10" s="231">
        <f t="shared" si="1"/>
        <v>4614649.4800000004</v>
      </c>
      <c r="F10" s="216">
        <v>786188.09</v>
      </c>
      <c r="G10" s="216">
        <v>499896.85</v>
      </c>
      <c r="H10" s="216">
        <v>2158006</v>
      </c>
      <c r="I10" s="216">
        <v>353063.35</v>
      </c>
      <c r="J10" s="216">
        <v>506827.19</v>
      </c>
      <c r="K10" s="216">
        <v>0</v>
      </c>
      <c r="L10" s="216">
        <v>310668</v>
      </c>
      <c r="M10" s="216">
        <v>0</v>
      </c>
    </row>
    <row r="11" spans="1:13" x14ac:dyDescent="0.3">
      <c r="A11" s="215" t="s">
        <v>127</v>
      </c>
      <c r="B11" s="216">
        <v>7439542</v>
      </c>
      <c r="C11" s="231">
        <f t="shared" si="0"/>
        <v>7015706.1799999997</v>
      </c>
      <c r="D11" s="216"/>
      <c r="E11" s="231">
        <f t="shared" si="1"/>
        <v>7015706.1799999997</v>
      </c>
      <c r="F11" s="216">
        <v>546838.9</v>
      </c>
      <c r="G11" s="216">
        <v>440782</v>
      </c>
      <c r="H11" s="216">
        <v>3834520.38</v>
      </c>
      <c r="I11" s="216">
        <v>1005188.5</v>
      </c>
      <c r="J11" s="216">
        <v>1165728.3999999999</v>
      </c>
      <c r="K11" s="216">
        <v>22648</v>
      </c>
      <c r="L11" s="216">
        <v>0</v>
      </c>
      <c r="M11" s="216">
        <v>0</v>
      </c>
    </row>
    <row r="12" spans="1:13" x14ac:dyDescent="0.3">
      <c r="A12" s="215" t="s">
        <v>128</v>
      </c>
      <c r="B12" s="216">
        <v>1035000</v>
      </c>
      <c r="C12" s="231">
        <f t="shared" si="0"/>
        <v>919635.01</v>
      </c>
      <c r="D12" s="216"/>
      <c r="E12" s="231">
        <f t="shared" si="1"/>
        <v>919635.01</v>
      </c>
      <c r="F12" s="216">
        <v>567905.96</v>
      </c>
      <c r="G12" s="216">
        <v>0</v>
      </c>
      <c r="H12" s="216">
        <v>136975.29</v>
      </c>
      <c r="I12" s="216">
        <v>214753.76</v>
      </c>
      <c r="J12" s="216">
        <v>0</v>
      </c>
      <c r="K12" s="216">
        <v>0</v>
      </c>
      <c r="L12" s="216">
        <v>0</v>
      </c>
      <c r="M12" s="216">
        <v>0</v>
      </c>
    </row>
    <row r="13" spans="1:13" x14ac:dyDescent="0.3">
      <c r="A13" s="215" t="s">
        <v>183</v>
      </c>
      <c r="B13" s="216">
        <v>1408690</v>
      </c>
      <c r="C13" s="231">
        <v>1394690</v>
      </c>
      <c r="D13" s="216">
        <v>29000</v>
      </c>
      <c r="E13" s="231">
        <f>SUM(F13:M13)</f>
        <v>1423690</v>
      </c>
      <c r="F13" s="216">
        <v>495590</v>
      </c>
      <c r="G13" s="216">
        <v>409900</v>
      </c>
      <c r="H13" s="216">
        <v>50300</v>
      </c>
      <c r="I13" s="216">
        <v>413000</v>
      </c>
      <c r="J13" s="216">
        <v>54900</v>
      </c>
      <c r="K13" s="216">
        <v>0</v>
      </c>
      <c r="L13" s="216">
        <v>0</v>
      </c>
      <c r="M13" s="216">
        <v>0</v>
      </c>
    </row>
    <row r="14" spans="1:13" x14ac:dyDescent="0.3">
      <c r="A14" s="215" t="s">
        <v>184</v>
      </c>
      <c r="B14" s="216">
        <v>10117161</v>
      </c>
      <c r="C14" s="231">
        <f>+E14</f>
        <v>10117161</v>
      </c>
      <c r="D14" s="216"/>
      <c r="E14" s="231">
        <f t="shared" si="1"/>
        <v>10117161</v>
      </c>
      <c r="F14" s="216">
        <v>866000</v>
      </c>
      <c r="G14" s="216">
        <v>0</v>
      </c>
      <c r="H14" s="216">
        <v>223500</v>
      </c>
      <c r="I14" s="216">
        <v>462161</v>
      </c>
      <c r="J14" s="216">
        <v>8565500</v>
      </c>
      <c r="K14" s="216">
        <v>0</v>
      </c>
      <c r="L14" s="216">
        <v>0</v>
      </c>
      <c r="M14" s="216">
        <v>0</v>
      </c>
    </row>
    <row r="15" spans="1:13" x14ac:dyDescent="0.3">
      <c r="A15" s="219" t="s">
        <v>133</v>
      </c>
      <c r="B15" s="221">
        <v>6356000</v>
      </c>
      <c r="C15" s="234">
        <f>+E15</f>
        <v>6284000</v>
      </c>
      <c r="D15" s="221"/>
      <c r="E15" s="234">
        <f t="shared" si="1"/>
        <v>6284000</v>
      </c>
      <c r="F15" s="221">
        <v>0</v>
      </c>
      <c r="G15" s="221">
        <v>0</v>
      </c>
      <c r="H15" s="221">
        <v>6104000</v>
      </c>
      <c r="I15" s="221">
        <v>180000</v>
      </c>
      <c r="J15" s="221">
        <v>0</v>
      </c>
      <c r="K15" s="221">
        <v>0</v>
      </c>
      <c r="L15" s="221">
        <v>0</v>
      </c>
      <c r="M15" s="221">
        <v>0</v>
      </c>
    </row>
    <row r="16" spans="1:13" ht="19.5" thickBot="1" x14ac:dyDescent="0.35">
      <c r="A16" s="120" t="s">
        <v>158</v>
      </c>
      <c r="B16" s="121">
        <f t="shared" ref="B16:M16" si="2">SUM(B6:B15)</f>
        <v>73042208</v>
      </c>
      <c r="C16" s="121">
        <f>SUM(C6:C15)</f>
        <v>72280385.409999996</v>
      </c>
      <c r="D16" s="121">
        <f>SUM(D6:D15)</f>
        <v>29000</v>
      </c>
      <c r="E16" s="121">
        <f>SUM(E6:E15)</f>
        <v>72309385.409999996</v>
      </c>
      <c r="F16" s="121">
        <f t="shared" si="2"/>
        <v>14089643.789999999</v>
      </c>
      <c r="G16" s="121">
        <f t="shared" si="2"/>
        <v>3898718.85</v>
      </c>
      <c r="H16" s="121">
        <f t="shared" si="2"/>
        <v>17328481.669999998</v>
      </c>
      <c r="I16" s="121">
        <f t="shared" si="2"/>
        <v>6373475.6099999994</v>
      </c>
      <c r="J16" s="121">
        <f t="shared" si="2"/>
        <v>12726495.59</v>
      </c>
      <c r="K16" s="121">
        <f t="shared" si="2"/>
        <v>382048</v>
      </c>
      <c r="L16" s="121">
        <f t="shared" si="2"/>
        <v>310668</v>
      </c>
      <c r="M16" s="121">
        <f t="shared" si="2"/>
        <v>17199853.899999999</v>
      </c>
    </row>
    <row r="17" spans="1:14" ht="19.5" thickTop="1" x14ac:dyDescent="0.3">
      <c r="A17" s="212" t="s">
        <v>159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</row>
    <row r="18" spans="1:14" x14ac:dyDescent="0.3">
      <c r="A18" s="215" t="s">
        <v>160</v>
      </c>
      <c r="B18" s="216">
        <v>2350000</v>
      </c>
      <c r="C18" s="216">
        <v>2615439.5299999998</v>
      </c>
      <c r="D18" s="216"/>
      <c r="E18" s="216">
        <v>2615439.5299999998</v>
      </c>
      <c r="F18" s="216"/>
      <c r="G18" s="216"/>
      <c r="H18" s="216"/>
      <c r="I18" s="216"/>
      <c r="J18" s="216"/>
      <c r="K18" s="216"/>
      <c r="L18" s="216"/>
      <c r="M18" s="216"/>
    </row>
    <row r="19" spans="1:14" x14ac:dyDescent="0.3">
      <c r="A19" s="215" t="s">
        <v>161</v>
      </c>
      <c r="B19" s="216">
        <v>1551000</v>
      </c>
      <c r="C19" s="216">
        <v>1576365</v>
      </c>
      <c r="D19" s="216"/>
      <c r="E19" s="216">
        <v>1576365</v>
      </c>
      <c r="F19" s="216"/>
      <c r="G19" s="216"/>
      <c r="H19" s="216"/>
      <c r="I19" s="216"/>
      <c r="J19" s="216"/>
      <c r="K19" s="216"/>
      <c r="L19" s="216"/>
      <c r="M19" s="216"/>
    </row>
    <row r="20" spans="1:14" x14ac:dyDescent="0.3">
      <c r="A20" s="215" t="s">
        <v>345</v>
      </c>
      <c r="B20" s="216">
        <v>910000</v>
      </c>
      <c r="C20" s="216">
        <v>941161.1</v>
      </c>
      <c r="D20" s="216"/>
      <c r="E20" s="216">
        <v>941161.1</v>
      </c>
      <c r="F20" s="216"/>
      <c r="G20" s="216"/>
      <c r="H20" s="216"/>
      <c r="I20" s="216"/>
      <c r="J20" s="216"/>
      <c r="K20" s="216"/>
      <c r="L20" s="216"/>
      <c r="M20" s="216"/>
    </row>
    <row r="21" spans="1:14" x14ac:dyDescent="0.3">
      <c r="A21" s="215" t="s">
        <v>162</v>
      </c>
      <c r="B21" s="216">
        <v>740000</v>
      </c>
      <c r="C21" s="216">
        <v>799995</v>
      </c>
      <c r="D21" s="216"/>
      <c r="E21" s="216">
        <v>799995</v>
      </c>
      <c r="F21" s="216"/>
      <c r="G21" s="216"/>
      <c r="H21" s="216"/>
      <c r="I21" s="216"/>
      <c r="J21" s="216"/>
      <c r="K21" s="216"/>
      <c r="L21" s="216"/>
      <c r="M21" s="216"/>
    </row>
    <row r="22" spans="1:14" x14ac:dyDescent="0.3">
      <c r="A22" s="215" t="s">
        <v>163</v>
      </c>
      <c r="B22" s="216">
        <v>32851000</v>
      </c>
      <c r="C22" s="216">
        <v>34774197.170000002</v>
      </c>
      <c r="D22" s="216"/>
      <c r="E22" s="216">
        <v>34774197.170000002</v>
      </c>
      <c r="F22" s="216"/>
      <c r="G22" s="216"/>
      <c r="H22" s="216"/>
      <c r="I22" s="216"/>
      <c r="J22" s="216"/>
      <c r="K22" s="216"/>
      <c r="L22" s="216"/>
      <c r="M22" s="216"/>
    </row>
    <row r="23" spans="1:14" x14ac:dyDescent="0.3">
      <c r="A23" s="215" t="s">
        <v>164</v>
      </c>
      <c r="B23" s="216">
        <v>34641208</v>
      </c>
      <c r="C23" s="216">
        <v>35812537</v>
      </c>
      <c r="D23" s="216"/>
      <c r="E23" s="216">
        <v>35812537</v>
      </c>
      <c r="F23" s="216"/>
      <c r="G23" s="216"/>
      <c r="H23" s="216"/>
      <c r="I23" s="216"/>
      <c r="J23" s="216"/>
      <c r="K23" s="216"/>
      <c r="L23" s="216"/>
      <c r="M23" s="216"/>
    </row>
    <row r="24" spans="1:14" x14ac:dyDescent="0.3">
      <c r="A24" s="219" t="s">
        <v>81</v>
      </c>
      <c r="B24" s="221"/>
      <c r="C24" s="221"/>
      <c r="D24" s="221">
        <v>29000</v>
      </c>
      <c r="E24" s="221">
        <f>+D24</f>
        <v>29000</v>
      </c>
      <c r="F24" s="221"/>
      <c r="G24" s="221"/>
      <c r="H24" s="221"/>
      <c r="I24" s="221"/>
      <c r="J24" s="221"/>
      <c r="K24" s="221"/>
      <c r="L24" s="221"/>
      <c r="M24" s="221"/>
    </row>
    <row r="25" spans="1:14" ht="19.5" thickBot="1" x14ac:dyDescent="0.35">
      <c r="A25" s="120" t="s">
        <v>166</v>
      </c>
      <c r="B25" s="197">
        <f>SUM(B18:B24)</f>
        <v>73043208</v>
      </c>
      <c r="C25" s="197">
        <f>SUM(C18:C24)</f>
        <v>76519694.800000012</v>
      </c>
      <c r="D25" s="197">
        <f>SUM(D18:D24)</f>
        <v>29000</v>
      </c>
      <c r="E25" s="197">
        <f>SUM(E18:E24)</f>
        <v>76548694.800000012</v>
      </c>
      <c r="F25" s="122"/>
      <c r="G25" s="122"/>
      <c r="H25" s="122"/>
      <c r="I25" s="122"/>
      <c r="J25" s="122"/>
      <c r="K25" s="122"/>
      <c r="L25" s="122"/>
      <c r="M25" s="122"/>
    </row>
    <row r="26" spans="1:14" ht="20.25" thickTop="1" thickBot="1" x14ac:dyDescent="0.35">
      <c r="A26" s="113" t="s">
        <v>167</v>
      </c>
      <c r="E26" s="211">
        <f>E25-E16</f>
        <v>4239309.3900000155</v>
      </c>
    </row>
    <row r="27" spans="1:14" ht="19.5" thickTop="1" x14ac:dyDescent="0.3"/>
    <row r="31" spans="1:14" x14ac:dyDescent="0.3">
      <c r="A31" s="322" t="s">
        <v>343</v>
      </c>
      <c r="B31" s="322"/>
      <c r="C31" s="115"/>
      <c r="D31" s="115"/>
      <c r="E31" s="115"/>
      <c r="F31" s="321" t="s">
        <v>298</v>
      </c>
      <c r="G31" s="321"/>
      <c r="H31" s="321"/>
      <c r="I31" s="321"/>
      <c r="J31" s="115"/>
      <c r="K31" s="321" t="s">
        <v>198</v>
      </c>
      <c r="L31" s="321"/>
      <c r="M31" s="321"/>
      <c r="N31" s="115"/>
    </row>
    <row r="32" spans="1:14" x14ac:dyDescent="0.3">
      <c r="A32" s="322" t="s">
        <v>344</v>
      </c>
      <c r="B32" s="322"/>
      <c r="C32" s="115"/>
      <c r="D32" s="115"/>
      <c r="E32" s="115"/>
      <c r="F32" s="321" t="s">
        <v>299</v>
      </c>
      <c r="G32" s="321"/>
      <c r="H32" s="321"/>
      <c r="I32" s="321"/>
      <c r="J32" s="115"/>
      <c r="K32" s="321" t="s">
        <v>300</v>
      </c>
      <c r="L32" s="321"/>
      <c r="M32" s="321"/>
      <c r="N32" s="115"/>
    </row>
    <row r="33" spans="2:14" x14ac:dyDescent="0.3">
      <c r="B33" s="114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</row>
  </sheetData>
  <mergeCells count="9">
    <mergeCell ref="F32:I32"/>
    <mergeCell ref="K32:M32"/>
    <mergeCell ref="A32:B32"/>
    <mergeCell ref="A31:B31"/>
    <mergeCell ref="A1:M1"/>
    <mergeCell ref="A2:M2"/>
    <mergeCell ref="A3:M3"/>
    <mergeCell ref="F31:I31"/>
    <mergeCell ref="K31:M31"/>
  </mergeCells>
  <pageMargins left="0.39370078740157483" right="0" top="0.35433070866141736" bottom="0.15748031496062992" header="0.31496062992125984" footer="0.31496062992125984"/>
  <pageSetup paperSize="9" scale="6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4" zoomScaleNormal="100" workbookViewId="0">
      <selection activeCell="H25" sqref="H25"/>
    </sheetView>
  </sheetViews>
  <sheetFormatPr defaultRowHeight="18.75" x14ac:dyDescent="0.3"/>
  <cols>
    <col min="1" max="1" width="28" style="110" customWidth="1"/>
    <col min="2" max="2" width="14.625" style="114" customWidth="1"/>
    <col min="3" max="4" width="14.625" style="115" customWidth="1"/>
    <col min="5" max="5" width="14.25" style="115" customWidth="1"/>
    <col min="6" max="6" width="14.625" style="115" customWidth="1"/>
    <col min="7" max="7" width="13.5" style="115" customWidth="1"/>
    <col min="8" max="8" width="14.625" style="115" customWidth="1"/>
    <col min="9" max="9" width="12.875" style="115" customWidth="1"/>
    <col min="10" max="10" width="12.75" style="115" customWidth="1"/>
    <col min="11" max="11" width="14.625" style="115" customWidth="1"/>
    <col min="12" max="12" width="12.75" style="115" customWidth="1"/>
    <col min="13" max="13" width="13.75" style="115" customWidth="1"/>
    <col min="14" max="14" width="14.625" style="115" customWidth="1"/>
    <col min="15" max="16384" width="9" style="110"/>
  </cols>
  <sheetData>
    <row r="1" spans="1:14" x14ac:dyDescent="0.3">
      <c r="A1" s="323" t="str">
        <f>งบแสดงฐานะ!A1</f>
        <v>เทศบาลตำบลโป่งน้ำร้อน  อำเภอโป่งน้ำร้อน  จังหวัดจันทบุรี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</row>
    <row r="2" spans="1:14" x14ac:dyDescent="0.3">
      <c r="A2" s="323" t="s">
        <v>169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</row>
    <row r="3" spans="1:14" x14ac:dyDescent="0.3">
      <c r="A3" s="323" t="s">
        <v>409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</row>
    <row r="4" spans="1:14" s="111" customFormat="1" ht="87" customHeight="1" x14ac:dyDescent="0.3">
      <c r="A4" s="118" t="s">
        <v>157</v>
      </c>
      <c r="B4" s="123" t="s">
        <v>119</v>
      </c>
      <c r="C4" s="124" t="s">
        <v>168</v>
      </c>
      <c r="D4" s="124" t="s">
        <v>185</v>
      </c>
      <c r="E4" s="124" t="s">
        <v>186</v>
      </c>
      <c r="F4" s="124" t="s">
        <v>68</v>
      </c>
      <c r="G4" s="124" t="s">
        <v>148</v>
      </c>
      <c r="H4" s="124" t="s">
        <v>149</v>
      </c>
      <c r="I4" s="124" t="s">
        <v>150</v>
      </c>
      <c r="J4" s="124" t="s">
        <v>151</v>
      </c>
      <c r="K4" s="124" t="s">
        <v>152</v>
      </c>
      <c r="L4" s="124" t="s">
        <v>153</v>
      </c>
      <c r="M4" s="124" t="s">
        <v>154</v>
      </c>
      <c r="N4" s="124" t="s">
        <v>120</v>
      </c>
    </row>
    <row r="5" spans="1:14" x14ac:dyDescent="0.3">
      <c r="A5" s="223" t="s">
        <v>147</v>
      </c>
      <c r="B5" s="224"/>
      <c r="C5" s="225"/>
      <c r="D5" s="226"/>
      <c r="E5" s="226"/>
      <c r="F5" s="226"/>
      <c r="G5" s="227"/>
      <c r="H5" s="228"/>
      <c r="I5" s="228"/>
      <c r="J5" s="228"/>
      <c r="K5" s="228"/>
      <c r="L5" s="228"/>
      <c r="M5" s="228"/>
      <c r="N5" s="228"/>
    </row>
    <row r="6" spans="1:14" x14ac:dyDescent="0.3">
      <c r="A6" s="229" t="s">
        <v>120</v>
      </c>
      <c r="B6" s="230">
        <v>17234517</v>
      </c>
      <c r="C6" s="231">
        <v>17199853.899999999</v>
      </c>
      <c r="D6" s="231">
        <v>0</v>
      </c>
      <c r="E6" s="233">
        <v>0</v>
      </c>
      <c r="F6" s="231">
        <f t="shared" ref="F6:F15" si="0">SUM(G6:N6)</f>
        <v>17199853.899999999</v>
      </c>
      <c r="G6" s="230">
        <v>0</v>
      </c>
      <c r="H6" s="231">
        <v>0</v>
      </c>
      <c r="I6" s="231">
        <v>0</v>
      </c>
      <c r="J6" s="231">
        <v>0</v>
      </c>
      <c r="K6" s="231">
        <v>0</v>
      </c>
      <c r="L6" s="231">
        <v>0</v>
      </c>
      <c r="M6" s="231">
        <v>0</v>
      </c>
      <c r="N6" s="231">
        <v>17199853.899999999</v>
      </c>
    </row>
    <row r="7" spans="1:14" x14ac:dyDescent="0.3">
      <c r="A7" s="229" t="s">
        <v>175</v>
      </c>
      <c r="B7" s="230">
        <v>2807675</v>
      </c>
      <c r="C7" s="231">
        <v>2807674.84</v>
      </c>
      <c r="D7" s="231">
        <v>0</v>
      </c>
      <c r="E7" s="233">
        <v>0</v>
      </c>
      <c r="F7" s="231">
        <f t="shared" si="0"/>
        <v>2807674.84</v>
      </c>
      <c r="G7" s="216">
        <v>2807674.84</v>
      </c>
      <c r="H7" s="216">
        <v>0</v>
      </c>
      <c r="I7" s="216">
        <v>0</v>
      </c>
      <c r="J7" s="231">
        <v>0</v>
      </c>
      <c r="K7" s="231">
        <v>0</v>
      </c>
      <c r="L7" s="231">
        <v>0</v>
      </c>
      <c r="M7" s="231">
        <v>0</v>
      </c>
      <c r="N7" s="241">
        <v>0</v>
      </c>
    </row>
    <row r="8" spans="1:14" x14ac:dyDescent="0.3">
      <c r="A8" s="215" t="s">
        <v>176</v>
      </c>
      <c r="B8" s="216">
        <v>20568545</v>
      </c>
      <c r="C8" s="231">
        <v>20568545</v>
      </c>
      <c r="D8" s="216">
        <v>0</v>
      </c>
      <c r="E8" s="217">
        <v>0</v>
      </c>
      <c r="F8" s="231">
        <f t="shared" si="0"/>
        <v>20568545</v>
      </c>
      <c r="G8" s="216">
        <v>7364836</v>
      </c>
      <c r="H8" s="216">
        <v>2230680</v>
      </c>
      <c r="I8" s="216">
        <v>4821180</v>
      </c>
      <c r="J8" s="216">
        <v>3409669</v>
      </c>
      <c r="K8" s="216">
        <v>2382780</v>
      </c>
      <c r="L8" s="216">
        <v>359400</v>
      </c>
      <c r="M8" s="216">
        <v>0</v>
      </c>
      <c r="N8" s="216">
        <v>0</v>
      </c>
    </row>
    <row r="9" spans="1:14" x14ac:dyDescent="0.3">
      <c r="A9" s="215" t="s">
        <v>125</v>
      </c>
      <c r="B9" s="216">
        <v>1359007</v>
      </c>
      <c r="C9" s="231">
        <v>1358470</v>
      </c>
      <c r="D9" s="216">
        <v>0</v>
      </c>
      <c r="E9" s="217">
        <v>0</v>
      </c>
      <c r="F9" s="231">
        <f t="shared" si="0"/>
        <v>1358470</v>
      </c>
      <c r="G9" s="216">
        <v>654610</v>
      </c>
      <c r="H9" s="216">
        <v>317460</v>
      </c>
      <c r="I9" s="216">
        <v>0</v>
      </c>
      <c r="J9" s="216">
        <v>335640</v>
      </c>
      <c r="K9" s="216">
        <v>50760</v>
      </c>
      <c r="L9" s="216">
        <v>0</v>
      </c>
      <c r="M9" s="216">
        <v>0</v>
      </c>
      <c r="N9" s="216">
        <v>0</v>
      </c>
    </row>
    <row r="10" spans="1:14" x14ac:dyDescent="0.3">
      <c r="A10" s="215" t="s">
        <v>126</v>
      </c>
      <c r="B10" s="216">
        <v>4716071</v>
      </c>
      <c r="C10" s="231">
        <v>4614670.38</v>
      </c>
      <c r="D10" s="216">
        <v>0</v>
      </c>
      <c r="E10" s="217">
        <v>0</v>
      </c>
      <c r="F10" s="231">
        <f t="shared" si="0"/>
        <v>4614449.4800000004</v>
      </c>
      <c r="G10" s="216">
        <v>785988.09</v>
      </c>
      <c r="H10" s="216">
        <v>499896.85</v>
      </c>
      <c r="I10" s="216">
        <v>2158006</v>
      </c>
      <c r="J10" s="216">
        <v>353063.35</v>
      </c>
      <c r="K10" s="216">
        <v>506827.19</v>
      </c>
      <c r="L10" s="216">
        <v>0</v>
      </c>
      <c r="M10" s="216">
        <v>310668</v>
      </c>
      <c r="N10" s="216">
        <v>0</v>
      </c>
    </row>
    <row r="11" spans="1:14" x14ac:dyDescent="0.3">
      <c r="A11" s="215" t="s">
        <v>127</v>
      </c>
      <c r="B11" s="216">
        <v>7439542</v>
      </c>
      <c r="C11" s="231">
        <v>7016706.1799999997</v>
      </c>
      <c r="D11" s="216">
        <v>0</v>
      </c>
      <c r="E11" s="217">
        <v>0</v>
      </c>
      <c r="F11" s="231">
        <f t="shared" si="0"/>
        <v>7015706.1799999997</v>
      </c>
      <c r="G11" s="216">
        <v>546838.9</v>
      </c>
      <c r="H11" s="216">
        <v>440782</v>
      </c>
      <c r="I11" s="216">
        <v>3834520.38</v>
      </c>
      <c r="J11" s="216">
        <v>1005188.5</v>
      </c>
      <c r="K11" s="216">
        <v>1165728.3999999999</v>
      </c>
      <c r="L11" s="216">
        <v>22648</v>
      </c>
      <c r="M11" s="216">
        <v>0</v>
      </c>
      <c r="N11" s="216">
        <v>0</v>
      </c>
    </row>
    <row r="12" spans="1:14" x14ac:dyDescent="0.3">
      <c r="A12" s="215" t="s">
        <v>128</v>
      </c>
      <c r="B12" s="216">
        <v>1035000</v>
      </c>
      <c r="C12" s="231">
        <v>919635.01</v>
      </c>
      <c r="D12" s="216">
        <v>0</v>
      </c>
      <c r="E12" s="217">
        <v>0</v>
      </c>
      <c r="F12" s="231">
        <f t="shared" si="0"/>
        <v>919635.01</v>
      </c>
      <c r="G12" s="216">
        <v>567905.96</v>
      </c>
      <c r="H12" s="216">
        <v>0</v>
      </c>
      <c r="I12" s="216">
        <v>136975.29</v>
      </c>
      <c r="J12" s="216">
        <v>214753.76</v>
      </c>
      <c r="K12" s="216">
        <v>0</v>
      </c>
      <c r="L12" s="216">
        <v>0</v>
      </c>
      <c r="M12" s="216">
        <v>0</v>
      </c>
      <c r="N12" s="216">
        <v>0</v>
      </c>
    </row>
    <row r="13" spans="1:14" x14ac:dyDescent="0.3">
      <c r="A13" s="215" t="s">
        <v>183</v>
      </c>
      <c r="B13" s="216">
        <v>1408690</v>
      </c>
      <c r="C13" s="231">
        <v>1394690</v>
      </c>
      <c r="D13" s="216">
        <v>29000</v>
      </c>
      <c r="E13" s="217">
        <v>0</v>
      </c>
      <c r="F13" s="231">
        <f>SUM(G13:N13)</f>
        <v>1423690</v>
      </c>
      <c r="G13" s="216">
        <v>495590</v>
      </c>
      <c r="H13" s="216">
        <v>409900</v>
      </c>
      <c r="I13" s="216">
        <v>50300</v>
      </c>
      <c r="J13" s="216">
        <v>413000</v>
      </c>
      <c r="K13" s="216">
        <v>54900</v>
      </c>
      <c r="L13" s="216">
        <v>0</v>
      </c>
      <c r="M13" s="216">
        <v>0</v>
      </c>
      <c r="N13" s="216">
        <v>0</v>
      </c>
    </row>
    <row r="14" spans="1:14" x14ac:dyDescent="0.3">
      <c r="A14" s="215" t="s">
        <v>184</v>
      </c>
      <c r="B14" s="216">
        <v>10117161</v>
      </c>
      <c r="C14" s="231">
        <v>10117161</v>
      </c>
      <c r="D14" s="216">
        <v>0</v>
      </c>
      <c r="E14" s="217">
        <v>6124000</v>
      </c>
      <c r="F14" s="231">
        <f>SUM(G14:N14)</f>
        <v>16241161</v>
      </c>
      <c r="G14" s="216">
        <v>866000</v>
      </c>
      <c r="H14" s="216">
        <v>0</v>
      </c>
      <c r="I14" s="216">
        <v>223500</v>
      </c>
      <c r="J14" s="216">
        <v>462161</v>
      </c>
      <c r="K14" s="216">
        <v>14689500</v>
      </c>
      <c r="L14" s="216">
        <v>0</v>
      </c>
      <c r="M14" s="216">
        <v>0</v>
      </c>
      <c r="N14" s="216">
        <v>0</v>
      </c>
    </row>
    <row r="15" spans="1:14" x14ac:dyDescent="0.3">
      <c r="A15" s="219" t="s">
        <v>133</v>
      </c>
      <c r="B15" s="221">
        <v>6356000</v>
      </c>
      <c r="C15" s="234">
        <v>6284000</v>
      </c>
      <c r="D15" s="221">
        <v>0</v>
      </c>
      <c r="E15" s="222">
        <v>0</v>
      </c>
      <c r="F15" s="234">
        <f t="shared" si="0"/>
        <v>6284000</v>
      </c>
      <c r="G15" s="221">
        <v>0</v>
      </c>
      <c r="H15" s="221">
        <v>0</v>
      </c>
      <c r="I15" s="221">
        <v>6104000</v>
      </c>
      <c r="J15" s="221">
        <v>180000</v>
      </c>
      <c r="K15" s="221">
        <v>0</v>
      </c>
      <c r="L15" s="221">
        <v>0</v>
      </c>
      <c r="M15" s="221">
        <v>0</v>
      </c>
      <c r="N15" s="221">
        <v>0</v>
      </c>
    </row>
    <row r="16" spans="1:14" ht="19.5" thickBot="1" x14ac:dyDescent="0.35">
      <c r="A16" s="120" t="s">
        <v>158</v>
      </c>
      <c r="B16" s="121">
        <f t="shared" ref="B16" si="1">SUM(B6:B15)</f>
        <v>73042208</v>
      </c>
      <c r="C16" s="121">
        <f>SUM(C6:C15)</f>
        <v>72281406.310000002</v>
      </c>
      <c r="D16" s="121">
        <f>SUM(D6:D15)</f>
        <v>29000</v>
      </c>
      <c r="E16" s="125">
        <f t="shared" ref="E16:N16" si="2">SUM(E6:E15)</f>
        <v>6124000</v>
      </c>
      <c r="F16" s="125">
        <f>SUM(F6:F15)</f>
        <v>78433185.409999996</v>
      </c>
      <c r="G16" s="125">
        <f t="shared" si="2"/>
        <v>14089443.789999999</v>
      </c>
      <c r="H16" s="125">
        <f t="shared" si="2"/>
        <v>3898718.85</v>
      </c>
      <c r="I16" s="125">
        <f t="shared" si="2"/>
        <v>17328481.669999998</v>
      </c>
      <c r="J16" s="125">
        <f t="shared" si="2"/>
        <v>6373475.6099999994</v>
      </c>
      <c r="K16" s="125">
        <f t="shared" si="2"/>
        <v>18850495.59</v>
      </c>
      <c r="L16" s="125">
        <f t="shared" si="2"/>
        <v>382048</v>
      </c>
      <c r="M16" s="125">
        <f t="shared" si="2"/>
        <v>310668</v>
      </c>
      <c r="N16" s="125">
        <f t="shared" si="2"/>
        <v>17199853.899999999</v>
      </c>
    </row>
    <row r="17" spans="1:14" ht="19.5" thickTop="1" x14ac:dyDescent="0.3">
      <c r="A17" s="212" t="s">
        <v>159</v>
      </c>
      <c r="B17" s="213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</row>
    <row r="18" spans="1:14" x14ac:dyDescent="0.3">
      <c r="A18" s="215" t="s">
        <v>160</v>
      </c>
      <c r="B18" s="216">
        <v>2350000</v>
      </c>
      <c r="C18" s="216"/>
      <c r="D18" s="217">
        <v>0</v>
      </c>
      <c r="E18" s="217">
        <v>0</v>
      </c>
      <c r="F18" s="217"/>
      <c r="G18" s="217"/>
      <c r="H18" s="217"/>
      <c r="I18" s="217"/>
      <c r="J18" s="217"/>
      <c r="K18" s="217"/>
      <c r="L18" s="217"/>
      <c r="M18" s="217"/>
      <c r="N18" s="217"/>
    </row>
    <row r="19" spans="1:14" x14ac:dyDescent="0.3">
      <c r="A19" s="215" t="s">
        <v>161</v>
      </c>
      <c r="B19" s="216">
        <v>1551000</v>
      </c>
      <c r="C19" s="216"/>
      <c r="D19" s="217">
        <v>0</v>
      </c>
      <c r="E19" s="217">
        <v>0</v>
      </c>
      <c r="F19" s="217"/>
      <c r="G19" s="217"/>
      <c r="H19" s="217"/>
      <c r="I19" s="217"/>
      <c r="J19" s="217"/>
      <c r="K19" s="217"/>
      <c r="L19" s="217"/>
      <c r="M19" s="217"/>
      <c r="N19" s="217"/>
    </row>
    <row r="20" spans="1:14" x14ac:dyDescent="0.3">
      <c r="A20" s="215" t="s">
        <v>345</v>
      </c>
      <c r="B20" s="216">
        <v>910000</v>
      </c>
      <c r="C20" s="216"/>
      <c r="D20" s="217">
        <v>0</v>
      </c>
      <c r="E20" s="217">
        <v>0</v>
      </c>
      <c r="F20" s="217"/>
      <c r="G20" s="217"/>
      <c r="H20" s="217"/>
      <c r="I20" s="217"/>
      <c r="J20" s="217"/>
      <c r="K20" s="217"/>
      <c r="L20" s="217"/>
      <c r="M20" s="217"/>
      <c r="N20" s="217"/>
    </row>
    <row r="21" spans="1:14" x14ac:dyDescent="0.3">
      <c r="A21" s="215" t="s">
        <v>162</v>
      </c>
      <c r="B21" s="216">
        <v>740000</v>
      </c>
      <c r="C21" s="216"/>
      <c r="D21" s="217">
        <v>0</v>
      </c>
      <c r="E21" s="217">
        <v>0</v>
      </c>
      <c r="F21" s="217"/>
      <c r="G21" s="217"/>
      <c r="H21" s="217"/>
      <c r="I21" s="217"/>
      <c r="J21" s="217"/>
      <c r="K21" s="217"/>
      <c r="L21" s="217"/>
      <c r="M21" s="217"/>
      <c r="N21" s="217"/>
    </row>
    <row r="22" spans="1:14" x14ac:dyDescent="0.3">
      <c r="A22" s="215" t="s">
        <v>163</v>
      </c>
      <c r="B22" s="216">
        <v>32851000</v>
      </c>
      <c r="C22" s="216"/>
      <c r="D22" s="217">
        <v>0</v>
      </c>
      <c r="E22" s="217">
        <v>0</v>
      </c>
      <c r="F22" s="217"/>
      <c r="G22" s="217"/>
      <c r="H22" s="217"/>
      <c r="I22" s="217"/>
      <c r="J22" s="217"/>
      <c r="K22" s="217"/>
      <c r="L22" s="217"/>
      <c r="M22" s="217"/>
      <c r="N22" s="217"/>
    </row>
    <row r="23" spans="1:14" x14ac:dyDescent="0.3">
      <c r="A23" s="215" t="s">
        <v>164</v>
      </c>
      <c r="B23" s="216">
        <v>34641208</v>
      </c>
      <c r="C23" s="216"/>
      <c r="D23" s="217">
        <v>0</v>
      </c>
      <c r="E23" s="217">
        <v>0</v>
      </c>
      <c r="F23" s="217"/>
      <c r="G23" s="217"/>
      <c r="H23" s="217"/>
      <c r="I23" s="217"/>
      <c r="J23" s="217"/>
      <c r="K23" s="217"/>
      <c r="L23" s="217"/>
      <c r="M23" s="217"/>
      <c r="N23" s="217"/>
    </row>
    <row r="24" spans="1:14" x14ac:dyDescent="0.3">
      <c r="A24" s="215" t="s">
        <v>81</v>
      </c>
      <c r="B24" s="218">
        <v>0</v>
      </c>
      <c r="C24" s="216">
        <v>0</v>
      </c>
      <c r="D24" s="217">
        <v>29000</v>
      </c>
      <c r="E24" s="217">
        <v>0</v>
      </c>
      <c r="F24" s="217">
        <v>29000</v>
      </c>
      <c r="G24" s="217"/>
      <c r="H24" s="217"/>
      <c r="I24" s="217"/>
      <c r="J24" s="217"/>
      <c r="K24" s="217"/>
      <c r="L24" s="217"/>
      <c r="M24" s="217"/>
      <c r="N24" s="217"/>
    </row>
    <row r="25" spans="1:14" x14ac:dyDescent="0.3">
      <c r="A25" s="219" t="s">
        <v>23</v>
      </c>
      <c r="B25" s="220">
        <v>0</v>
      </c>
      <c r="C25" s="221">
        <v>0</v>
      </c>
      <c r="D25" s="222">
        <v>0</v>
      </c>
      <c r="E25" s="222">
        <v>6124000</v>
      </c>
      <c r="F25" s="222">
        <v>6124000</v>
      </c>
      <c r="G25" s="222"/>
      <c r="H25" s="222"/>
      <c r="I25" s="222"/>
      <c r="J25" s="222"/>
      <c r="K25" s="222"/>
      <c r="L25" s="222"/>
      <c r="M25" s="222"/>
      <c r="N25" s="222"/>
    </row>
    <row r="26" spans="1:14" ht="19.5" thickBot="1" x14ac:dyDescent="0.35">
      <c r="A26" s="120" t="s">
        <v>166</v>
      </c>
      <c r="B26" s="235">
        <f>SUM(B18:B25)</f>
        <v>73043208</v>
      </c>
      <c r="C26" s="235">
        <f>SUM(C18:C25)</f>
        <v>0</v>
      </c>
      <c r="D26" s="235">
        <f>SUM(D18:D25)</f>
        <v>29000</v>
      </c>
      <c r="E26" s="235">
        <f>SUM(E17:E25)</f>
        <v>6124000</v>
      </c>
      <c r="F26" s="235">
        <f>SUM(F18:F25)</f>
        <v>6153000</v>
      </c>
      <c r="G26" s="126"/>
      <c r="H26" s="126"/>
      <c r="I26" s="126"/>
      <c r="J26" s="126"/>
      <c r="K26" s="126"/>
      <c r="L26" s="126"/>
      <c r="M26" s="126"/>
      <c r="N26" s="126"/>
    </row>
    <row r="27" spans="1:14" ht="20.25" thickTop="1" thickBot="1" x14ac:dyDescent="0.35">
      <c r="A27" s="110" t="s">
        <v>167</v>
      </c>
      <c r="B27" s="236"/>
      <c r="C27" s="237"/>
      <c r="D27" s="237"/>
      <c r="E27" s="237"/>
      <c r="F27" s="238">
        <f>F26-F16</f>
        <v>-72280185.409999996</v>
      </c>
    </row>
    <row r="28" spans="1:14" ht="19.5" thickTop="1" x14ac:dyDescent="0.3"/>
    <row r="31" spans="1:14" x14ac:dyDescent="0.3">
      <c r="A31" s="322" t="s">
        <v>343</v>
      </c>
      <c r="B31" s="322"/>
      <c r="F31" s="321" t="s">
        <v>298</v>
      </c>
      <c r="G31" s="321"/>
      <c r="H31" s="321"/>
      <c r="I31" s="321"/>
      <c r="K31" s="321" t="s">
        <v>198</v>
      </c>
      <c r="L31" s="321"/>
      <c r="M31" s="321"/>
    </row>
    <row r="32" spans="1:14" x14ac:dyDescent="0.3">
      <c r="A32" s="322" t="s">
        <v>344</v>
      </c>
      <c r="B32" s="322"/>
      <c r="F32" s="321" t="s">
        <v>299</v>
      </c>
      <c r="G32" s="321"/>
      <c r="H32" s="321"/>
      <c r="I32" s="321"/>
      <c r="K32" s="321" t="s">
        <v>300</v>
      </c>
      <c r="L32" s="321"/>
      <c r="M32" s="321"/>
    </row>
  </sheetData>
  <mergeCells count="9">
    <mergeCell ref="F32:I32"/>
    <mergeCell ref="K32:M32"/>
    <mergeCell ref="A1:N1"/>
    <mergeCell ref="A2:N2"/>
    <mergeCell ref="A3:N3"/>
    <mergeCell ref="F31:I31"/>
    <mergeCell ref="K31:M31"/>
    <mergeCell ref="A31:B31"/>
    <mergeCell ref="A32:B32"/>
  </mergeCells>
  <pageMargins left="0" right="0" top="0.35433070866141736" bottom="0.15748031496062992" header="0.31496062992125984" footer="0.31496062992125984"/>
  <pageSetup paperSize="9" scale="6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37" workbookViewId="0">
      <selection activeCell="C15" sqref="C15"/>
    </sheetView>
  </sheetViews>
  <sheetFormatPr defaultRowHeight="19.5" x14ac:dyDescent="0.3"/>
  <cols>
    <col min="1" max="1" width="3.25" style="140" customWidth="1"/>
    <col min="2" max="2" width="3.25" style="142" customWidth="1"/>
    <col min="3" max="3" width="58.75" style="143" bestFit="1" customWidth="1"/>
    <col min="4" max="4" width="12.375" style="140" bestFit="1" customWidth="1"/>
    <col min="5" max="5" width="1.625" style="140" customWidth="1"/>
    <col min="6" max="6" width="14.5" style="144" bestFit="1" customWidth="1"/>
    <col min="7" max="7" width="12.25" style="140" bestFit="1" customWidth="1"/>
    <col min="8" max="16384" width="9" style="140"/>
  </cols>
  <sheetData>
    <row r="1" spans="1:7" x14ac:dyDescent="0.3">
      <c r="A1" s="324" t="str">
        <f>งบแสดงฐานะ!A1</f>
        <v>เทศบาลตำบลโป่งน้ำร้อน  อำเภอโป่งน้ำร้อน  จังหวัดจันทบุรี</v>
      </c>
      <c r="B1" s="324"/>
      <c r="C1" s="324"/>
      <c r="D1" s="324"/>
      <c r="E1" s="324"/>
      <c r="F1" s="324"/>
    </row>
    <row r="2" spans="1:7" x14ac:dyDescent="0.3">
      <c r="A2" s="141" t="s">
        <v>412</v>
      </c>
    </row>
    <row r="3" spans="1:7" x14ac:dyDescent="0.3">
      <c r="A3" s="141"/>
      <c r="B3" s="145"/>
      <c r="D3" s="146" t="s">
        <v>64</v>
      </c>
      <c r="F3" s="147" t="s">
        <v>187</v>
      </c>
    </row>
    <row r="4" spans="1:7" x14ac:dyDescent="0.3">
      <c r="A4" s="141" t="s">
        <v>189</v>
      </c>
      <c r="B4" s="145"/>
      <c r="D4" s="160"/>
    </row>
    <row r="5" spans="1:7" x14ac:dyDescent="0.3">
      <c r="A5" s="148"/>
      <c r="B5" s="149" t="s">
        <v>45</v>
      </c>
      <c r="D5" s="161"/>
      <c r="G5" s="156"/>
    </row>
    <row r="6" spans="1:7" x14ac:dyDescent="0.3">
      <c r="A6" s="148"/>
      <c r="B6" s="150">
        <v>1</v>
      </c>
      <c r="C6" s="143" t="s">
        <v>415</v>
      </c>
      <c r="D6" s="157">
        <v>19800</v>
      </c>
      <c r="F6" s="144" t="s">
        <v>80</v>
      </c>
    </row>
    <row r="7" spans="1:7" x14ac:dyDescent="0.3">
      <c r="A7" s="148"/>
      <c r="B7" s="150">
        <v>2</v>
      </c>
      <c r="C7" s="143" t="s">
        <v>414</v>
      </c>
      <c r="D7" s="151">
        <v>29000</v>
      </c>
      <c r="F7" s="144" t="s">
        <v>80</v>
      </c>
    </row>
    <row r="8" spans="1:7" x14ac:dyDescent="0.3">
      <c r="A8" s="148"/>
      <c r="B8" s="150">
        <v>3</v>
      </c>
      <c r="C8" s="143" t="s">
        <v>422</v>
      </c>
      <c r="D8" s="151">
        <v>16000</v>
      </c>
      <c r="F8" s="144" t="s">
        <v>80</v>
      </c>
    </row>
    <row r="9" spans="1:7" x14ac:dyDescent="0.3">
      <c r="A9" s="148"/>
      <c r="B9" s="150">
        <v>4</v>
      </c>
      <c r="C9" s="143" t="s">
        <v>416</v>
      </c>
      <c r="D9" s="151">
        <v>14000</v>
      </c>
      <c r="F9" s="144" t="s">
        <v>80</v>
      </c>
    </row>
    <row r="10" spans="1:7" x14ac:dyDescent="0.3">
      <c r="A10" s="148"/>
      <c r="B10" s="150">
        <v>5</v>
      </c>
      <c r="C10" s="143" t="s">
        <v>423</v>
      </c>
      <c r="D10" s="151">
        <v>67900</v>
      </c>
      <c r="F10" s="144" t="s">
        <v>80</v>
      </c>
    </row>
    <row r="11" spans="1:7" x14ac:dyDescent="0.3">
      <c r="A11" s="148"/>
      <c r="B11" s="150">
        <v>8</v>
      </c>
      <c r="C11" s="143" t="s">
        <v>302</v>
      </c>
      <c r="D11" s="151">
        <v>28000</v>
      </c>
      <c r="F11" s="144" t="s">
        <v>80</v>
      </c>
    </row>
    <row r="12" spans="1:7" x14ac:dyDescent="0.3">
      <c r="A12" s="148"/>
      <c r="B12" s="150"/>
      <c r="C12" s="163" t="s">
        <v>68</v>
      </c>
      <c r="D12" s="199">
        <f>SUM(D6:D11)</f>
        <v>174700</v>
      </c>
    </row>
    <row r="13" spans="1:7" x14ac:dyDescent="0.3">
      <c r="A13" s="148"/>
      <c r="B13" s="149" t="s">
        <v>46</v>
      </c>
      <c r="C13" s="154"/>
      <c r="D13" s="158"/>
    </row>
    <row r="14" spans="1:7" x14ac:dyDescent="0.3">
      <c r="A14" s="148"/>
      <c r="B14" s="150">
        <v>1</v>
      </c>
      <c r="C14" s="154" t="s">
        <v>413</v>
      </c>
      <c r="D14" s="155">
        <v>4190</v>
      </c>
      <c r="F14" s="144" t="s">
        <v>80</v>
      </c>
    </row>
    <row r="15" spans="1:7" x14ac:dyDescent="0.3">
      <c r="A15" s="148"/>
      <c r="B15" s="152"/>
      <c r="C15" s="159" t="s">
        <v>68</v>
      </c>
      <c r="D15" s="198">
        <f>SUM(D14:D14)</f>
        <v>4190</v>
      </c>
    </row>
    <row r="16" spans="1:7" x14ac:dyDescent="0.3">
      <c r="A16" s="148"/>
      <c r="B16" s="149" t="s">
        <v>52</v>
      </c>
      <c r="D16" s="155"/>
    </row>
    <row r="17" spans="1:6" x14ac:dyDescent="0.3">
      <c r="A17" s="148"/>
      <c r="B17" s="150">
        <v>1</v>
      </c>
      <c r="C17" s="143" t="s">
        <v>421</v>
      </c>
      <c r="D17" s="151">
        <v>395000</v>
      </c>
      <c r="F17" s="144" t="s">
        <v>80</v>
      </c>
    </row>
    <row r="18" spans="1:6" x14ac:dyDescent="0.3">
      <c r="A18" s="148"/>
      <c r="B18" s="152"/>
      <c r="C18" s="163" t="s">
        <v>68</v>
      </c>
      <c r="D18" s="199">
        <f>SUM(D17:D17)</f>
        <v>395000</v>
      </c>
    </row>
    <row r="19" spans="1:6" x14ac:dyDescent="0.3">
      <c r="A19" s="153"/>
      <c r="B19" s="149" t="s">
        <v>47</v>
      </c>
      <c r="C19" s="154"/>
      <c r="D19" s="158"/>
    </row>
    <row r="20" spans="1:6" x14ac:dyDescent="0.3">
      <c r="A20" s="153"/>
      <c r="B20" s="150">
        <v>1</v>
      </c>
      <c r="C20" s="154" t="s">
        <v>193</v>
      </c>
      <c r="D20" s="155">
        <v>81000</v>
      </c>
      <c r="F20" s="144" t="s">
        <v>80</v>
      </c>
    </row>
    <row r="21" spans="1:6" x14ac:dyDescent="0.3">
      <c r="A21" s="153"/>
      <c r="B21" s="150">
        <v>2</v>
      </c>
      <c r="C21" s="154" t="s">
        <v>194</v>
      </c>
      <c r="D21" s="155">
        <v>33800</v>
      </c>
      <c r="F21" s="144" t="s">
        <v>80</v>
      </c>
    </row>
    <row r="22" spans="1:6" x14ac:dyDescent="0.3">
      <c r="A22" s="153"/>
      <c r="B22" s="152"/>
      <c r="C22" s="159" t="s">
        <v>68</v>
      </c>
      <c r="D22" s="198">
        <f>SUM(D20:D21)</f>
        <v>114800</v>
      </c>
    </row>
    <row r="23" spans="1:6" x14ac:dyDescent="0.3">
      <c r="A23" s="153"/>
      <c r="B23" s="149" t="s">
        <v>61</v>
      </c>
      <c r="C23" s="154"/>
      <c r="D23" s="158"/>
    </row>
    <row r="24" spans="1:6" x14ac:dyDescent="0.3">
      <c r="A24" s="153"/>
      <c r="B24" s="150">
        <v>1</v>
      </c>
      <c r="C24" s="154" t="s">
        <v>417</v>
      </c>
      <c r="D24" s="155">
        <v>45000</v>
      </c>
      <c r="F24" s="144" t="s">
        <v>80</v>
      </c>
    </row>
    <row r="25" spans="1:6" x14ac:dyDescent="0.3">
      <c r="A25" s="153"/>
      <c r="B25" s="150">
        <v>2</v>
      </c>
      <c r="C25" s="154" t="s">
        <v>418</v>
      </c>
      <c r="D25" s="155">
        <v>42500</v>
      </c>
      <c r="F25" s="144" t="s">
        <v>80</v>
      </c>
    </row>
    <row r="26" spans="1:6" x14ac:dyDescent="0.3">
      <c r="A26" s="153"/>
      <c r="B26" s="150">
        <v>3</v>
      </c>
      <c r="C26" s="154" t="s">
        <v>419</v>
      </c>
      <c r="D26" s="155">
        <v>12800</v>
      </c>
      <c r="F26" s="144" t="s">
        <v>80</v>
      </c>
    </row>
    <row r="27" spans="1:6" x14ac:dyDescent="0.3">
      <c r="A27" s="153"/>
      <c r="B27" s="152"/>
      <c r="C27" s="159" t="s">
        <v>68</v>
      </c>
      <c r="D27" s="198">
        <f>SUM(D24:D26)</f>
        <v>100300</v>
      </c>
    </row>
    <row r="28" spans="1:6" x14ac:dyDescent="0.3">
      <c r="A28" s="153"/>
      <c r="B28" s="149" t="s">
        <v>57</v>
      </c>
      <c r="C28" s="154"/>
      <c r="D28" s="158"/>
    </row>
    <row r="29" spans="1:6" x14ac:dyDescent="0.3">
      <c r="A29" s="153"/>
      <c r="B29" s="150">
        <v>1</v>
      </c>
      <c r="C29" s="154" t="s">
        <v>420</v>
      </c>
      <c r="D29" s="155">
        <v>279700</v>
      </c>
      <c r="F29" s="144" t="s">
        <v>80</v>
      </c>
    </row>
    <row r="30" spans="1:6" x14ac:dyDescent="0.3">
      <c r="B30" s="152"/>
      <c r="C30" s="159" t="s">
        <v>68</v>
      </c>
      <c r="D30" s="198">
        <f>SUM(D29)</f>
        <v>279700</v>
      </c>
    </row>
    <row r="31" spans="1:6" x14ac:dyDescent="0.3">
      <c r="B31" s="152"/>
      <c r="C31" s="159"/>
      <c r="D31" s="158"/>
    </row>
    <row r="32" spans="1:6" x14ac:dyDescent="0.3">
      <c r="B32" s="149" t="s">
        <v>303</v>
      </c>
      <c r="C32" s="154"/>
      <c r="D32" s="158"/>
    </row>
    <row r="33" spans="2:8" x14ac:dyDescent="0.3">
      <c r="B33" s="150">
        <v>1</v>
      </c>
      <c r="C33" s="154" t="s">
        <v>424</v>
      </c>
      <c r="D33" s="155">
        <v>100000</v>
      </c>
      <c r="F33" s="144" t="s">
        <v>80</v>
      </c>
    </row>
    <row r="34" spans="2:8" x14ac:dyDescent="0.3">
      <c r="B34" s="152"/>
      <c r="C34" s="159" t="s">
        <v>68</v>
      </c>
      <c r="D34" s="198">
        <f>SUM(D33)</f>
        <v>100000</v>
      </c>
    </row>
    <row r="35" spans="2:8" x14ac:dyDescent="0.3">
      <c r="B35" s="149"/>
      <c r="C35" s="154"/>
      <c r="D35" s="158"/>
    </row>
    <row r="36" spans="2:8" x14ac:dyDescent="0.3">
      <c r="B36" s="149" t="s">
        <v>425</v>
      </c>
      <c r="C36" s="154"/>
      <c r="D36" s="155">
        <v>226000</v>
      </c>
      <c r="F36" s="144" t="s">
        <v>80</v>
      </c>
    </row>
    <row r="37" spans="2:8" x14ac:dyDescent="0.3">
      <c r="B37" s="152"/>
      <c r="C37" s="159" t="s">
        <v>68</v>
      </c>
      <c r="D37" s="198">
        <f>SUM(D36)</f>
        <v>226000</v>
      </c>
    </row>
    <row r="38" spans="2:8" x14ac:dyDescent="0.3">
      <c r="B38" s="152"/>
      <c r="C38" s="159"/>
      <c r="D38" s="158"/>
    </row>
    <row r="39" spans="2:8" x14ac:dyDescent="0.3">
      <c r="B39" s="149" t="s">
        <v>48</v>
      </c>
      <c r="C39" s="154"/>
      <c r="D39" s="158"/>
    </row>
    <row r="40" spans="2:8" x14ac:dyDescent="0.3">
      <c r="B40" s="152" t="s">
        <v>426</v>
      </c>
      <c r="C40" s="278" t="s">
        <v>427</v>
      </c>
      <c r="D40" s="279">
        <v>29000</v>
      </c>
      <c r="F40" s="144" t="s">
        <v>297</v>
      </c>
      <c r="G40" s="202"/>
    </row>
    <row r="41" spans="2:8" x14ac:dyDescent="0.3">
      <c r="B41" s="152"/>
      <c r="C41" s="278"/>
      <c r="D41" s="277">
        <f>SUM(D40)</f>
        <v>29000</v>
      </c>
      <c r="G41" s="202"/>
    </row>
    <row r="42" spans="2:8" x14ac:dyDescent="0.3">
      <c r="B42" s="152"/>
      <c r="C42" s="159"/>
      <c r="D42" s="277"/>
      <c r="G42" s="202"/>
    </row>
    <row r="43" spans="2:8" ht="20.25" thickBot="1" x14ac:dyDescent="0.35">
      <c r="C43" s="163" t="s">
        <v>82</v>
      </c>
      <c r="D43" s="204">
        <f>+D41+D37+D34+D30+D27+D22+D18+D15+D12</f>
        <v>1423690</v>
      </c>
    </row>
    <row r="44" spans="2:8" ht="20.25" thickTop="1" x14ac:dyDescent="0.3"/>
    <row r="46" spans="2:8" x14ac:dyDescent="0.3">
      <c r="G46" s="203"/>
      <c r="H46" s="201"/>
    </row>
  </sheetData>
  <mergeCells count="1">
    <mergeCell ref="A1:F1"/>
  </mergeCells>
  <pageMargins left="0.70866141732283472" right="0" top="0" bottom="0" header="0.31496062992125984" footer="0.31496062992125984"/>
  <pageSetup paperSize="9" scale="9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C40" sqref="C40"/>
    </sheetView>
  </sheetViews>
  <sheetFormatPr defaultRowHeight="19.5" x14ac:dyDescent="0.3"/>
  <cols>
    <col min="1" max="2" width="3.25" style="162" customWidth="1"/>
    <col min="3" max="3" width="62" style="162" bestFit="1" customWidth="1"/>
    <col min="4" max="4" width="13.375" style="162" bestFit="1" customWidth="1"/>
    <col min="5" max="5" width="1.625" style="162" customWidth="1"/>
    <col min="6" max="6" width="14.5" style="162" bestFit="1" customWidth="1"/>
    <col min="7" max="16384" width="9" style="162"/>
  </cols>
  <sheetData>
    <row r="1" spans="1:8" x14ac:dyDescent="0.3">
      <c r="A1" s="325" t="str">
        <f>งบแสดงฐานะ!A1</f>
        <v>เทศบาลตำบลโป่งน้ำร้อน  อำเภอโป่งน้ำร้อน  จังหวัดจันทบุรี</v>
      </c>
      <c r="B1" s="325"/>
      <c r="C1" s="325"/>
      <c r="D1" s="325"/>
      <c r="E1" s="325"/>
      <c r="F1" s="325"/>
    </row>
    <row r="2" spans="1:8" s="140" customFormat="1" x14ac:dyDescent="0.3">
      <c r="A2" s="141" t="s">
        <v>412</v>
      </c>
      <c r="B2" s="142"/>
      <c r="C2" s="143"/>
      <c r="F2" s="144"/>
    </row>
    <row r="3" spans="1:8" s="140" customFormat="1" x14ac:dyDescent="0.3">
      <c r="A3" s="141"/>
      <c r="B3" s="145"/>
      <c r="C3" s="143"/>
      <c r="D3" s="146" t="s">
        <v>188</v>
      </c>
      <c r="F3" s="147" t="s">
        <v>187</v>
      </c>
    </row>
    <row r="4" spans="1:8" s="140" customFormat="1" x14ac:dyDescent="0.3">
      <c r="A4" s="141" t="s">
        <v>191</v>
      </c>
      <c r="B4" s="145"/>
      <c r="C4" s="143"/>
      <c r="D4" s="160"/>
      <c r="F4" s="144"/>
    </row>
    <row r="5" spans="1:8" s="140" customFormat="1" x14ac:dyDescent="0.3">
      <c r="A5" s="148"/>
      <c r="B5" s="145" t="s">
        <v>192</v>
      </c>
      <c r="C5" s="143"/>
      <c r="D5" s="161"/>
      <c r="F5" s="144"/>
    </row>
    <row r="6" spans="1:8" s="140" customFormat="1" x14ac:dyDescent="0.3">
      <c r="A6" s="280"/>
      <c r="B6" s="281" t="s">
        <v>304</v>
      </c>
      <c r="C6" s="282" t="s">
        <v>428</v>
      </c>
      <c r="D6" s="284">
        <v>262500</v>
      </c>
      <c r="E6" s="153"/>
      <c r="F6" s="285" t="s">
        <v>190</v>
      </c>
      <c r="G6" s="153"/>
      <c r="H6" s="153"/>
    </row>
    <row r="7" spans="1:8" s="140" customFormat="1" x14ac:dyDescent="0.3">
      <c r="A7" s="280"/>
      <c r="B7" s="281" t="s">
        <v>305</v>
      </c>
      <c r="C7" s="282" t="s">
        <v>429</v>
      </c>
      <c r="D7" s="284">
        <v>262500</v>
      </c>
      <c r="E7" s="153"/>
      <c r="F7" s="285" t="s">
        <v>190</v>
      </c>
      <c r="G7" s="153"/>
      <c r="H7" s="153"/>
    </row>
    <row r="8" spans="1:8" s="140" customFormat="1" x14ac:dyDescent="0.3">
      <c r="A8" s="280"/>
      <c r="B8" s="281" t="s">
        <v>306</v>
      </c>
      <c r="C8" s="282" t="s">
        <v>430</v>
      </c>
      <c r="D8" s="284">
        <v>262500</v>
      </c>
      <c r="E8" s="153"/>
      <c r="F8" s="285" t="s">
        <v>190</v>
      </c>
      <c r="G8" s="153"/>
      <c r="H8" s="153"/>
    </row>
    <row r="9" spans="1:8" s="140" customFormat="1" x14ac:dyDescent="0.3">
      <c r="A9" s="280"/>
      <c r="B9" s="281" t="s">
        <v>307</v>
      </c>
      <c r="C9" s="282" t="s">
        <v>431</v>
      </c>
      <c r="D9" s="284">
        <v>337000</v>
      </c>
      <c r="E9" s="153"/>
      <c r="F9" s="285" t="s">
        <v>190</v>
      </c>
      <c r="G9" s="153"/>
      <c r="H9" s="153"/>
    </row>
    <row r="10" spans="1:8" s="140" customFormat="1" x14ac:dyDescent="0.3">
      <c r="A10" s="280"/>
      <c r="B10" s="281" t="s">
        <v>308</v>
      </c>
      <c r="C10" s="282" t="s">
        <v>432</v>
      </c>
      <c r="D10" s="284">
        <v>262500</v>
      </c>
      <c r="E10" s="153"/>
      <c r="F10" s="285" t="s">
        <v>190</v>
      </c>
      <c r="G10" s="153"/>
      <c r="H10" s="153"/>
    </row>
    <row r="11" spans="1:8" s="140" customFormat="1" x14ac:dyDescent="0.3">
      <c r="A11" s="280"/>
      <c r="B11" s="281" t="s">
        <v>309</v>
      </c>
      <c r="C11" s="282" t="s">
        <v>433</v>
      </c>
      <c r="D11" s="284">
        <v>262500</v>
      </c>
      <c r="E11" s="153"/>
      <c r="F11" s="285" t="s">
        <v>190</v>
      </c>
      <c r="G11" s="153"/>
      <c r="H11" s="153"/>
    </row>
    <row r="12" spans="1:8" s="140" customFormat="1" x14ac:dyDescent="0.3">
      <c r="A12" s="280"/>
      <c r="B12" s="281" t="s">
        <v>310</v>
      </c>
      <c r="C12" s="283" t="s">
        <v>434</v>
      </c>
      <c r="D12" s="286">
        <v>263000</v>
      </c>
      <c r="E12" s="153"/>
      <c r="F12" s="285" t="s">
        <v>190</v>
      </c>
      <c r="G12" s="153"/>
      <c r="H12" s="153"/>
    </row>
    <row r="13" spans="1:8" s="140" customFormat="1" x14ac:dyDescent="0.3">
      <c r="A13" s="280"/>
      <c r="B13" s="281" t="s">
        <v>311</v>
      </c>
      <c r="C13" s="283" t="s">
        <v>435</v>
      </c>
      <c r="D13" s="286">
        <v>263000</v>
      </c>
      <c r="E13" s="153"/>
      <c r="F13" s="285" t="s">
        <v>190</v>
      </c>
      <c r="G13" s="153"/>
      <c r="H13" s="153"/>
    </row>
    <row r="14" spans="1:8" s="140" customFormat="1" x14ac:dyDescent="0.3">
      <c r="A14" s="280"/>
      <c r="B14" s="281" t="s">
        <v>312</v>
      </c>
      <c r="C14" s="283" t="s">
        <v>436</v>
      </c>
      <c r="D14" s="286">
        <v>263000</v>
      </c>
      <c r="E14" s="153"/>
      <c r="F14" s="285" t="s">
        <v>190</v>
      </c>
      <c r="G14" s="153"/>
      <c r="H14" s="153"/>
    </row>
    <row r="15" spans="1:8" s="140" customFormat="1" x14ac:dyDescent="0.3">
      <c r="A15" s="280"/>
      <c r="B15" s="281" t="s">
        <v>313</v>
      </c>
      <c r="C15" s="283" t="s">
        <v>437</v>
      </c>
      <c r="D15" s="286">
        <v>263000</v>
      </c>
      <c r="E15" s="153"/>
      <c r="F15" s="285" t="s">
        <v>190</v>
      </c>
      <c r="G15" s="153"/>
      <c r="H15" s="153"/>
    </row>
    <row r="16" spans="1:8" s="140" customFormat="1" x14ac:dyDescent="0.3">
      <c r="A16" s="280"/>
      <c r="B16" s="281" t="s">
        <v>314</v>
      </c>
      <c r="C16" s="283" t="s">
        <v>438</v>
      </c>
      <c r="D16" s="286">
        <v>263000</v>
      </c>
      <c r="E16" s="153"/>
      <c r="F16" s="285" t="s">
        <v>190</v>
      </c>
      <c r="G16" s="153"/>
      <c r="H16" s="153"/>
    </row>
    <row r="17" spans="1:8" s="140" customFormat="1" x14ac:dyDescent="0.3">
      <c r="A17" s="280"/>
      <c r="B17" s="281" t="s">
        <v>315</v>
      </c>
      <c r="C17" s="283" t="s">
        <v>439</v>
      </c>
      <c r="D17" s="286">
        <v>263000</v>
      </c>
      <c r="E17" s="153"/>
      <c r="F17" s="285" t="s">
        <v>190</v>
      </c>
      <c r="G17" s="153"/>
      <c r="H17" s="153"/>
    </row>
    <row r="18" spans="1:8" s="140" customFormat="1" x14ac:dyDescent="0.3">
      <c r="A18" s="280"/>
      <c r="B18" s="281" t="s">
        <v>316</v>
      </c>
      <c r="C18" s="283" t="s">
        <v>440</v>
      </c>
      <c r="D18" s="286">
        <v>184000</v>
      </c>
      <c r="E18" s="153"/>
      <c r="F18" s="285" t="s">
        <v>190</v>
      </c>
      <c r="G18" s="153"/>
      <c r="H18" s="153"/>
    </row>
    <row r="19" spans="1:8" s="140" customFormat="1" x14ac:dyDescent="0.3">
      <c r="A19" s="280"/>
      <c r="B19" s="281" t="s">
        <v>317</v>
      </c>
      <c r="C19" s="283" t="s">
        <v>441</v>
      </c>
      <c r="D19" s="286">
        <v>377000</v>
      </c>
      <c r="E19" s="153"/>
      <c r="F19" s="285" t="s">
        <v>190</v>
      </c>
      <c r="G19" s="153"/>
      <c r="H19" s="153"/>
    </row>
    <row r="20" spans="1:8" s="140" customFormat="1" x14ac:dyDescent="0.3">
      <c r="A20" s="280"/>
      <c r="B20" s="281" t="s">
        <v>318</v>
      </c>
      <c r="C20" s="283" t="s">
        <v>442</v>
      </c>
      <c r="D20" s="286">
        <v>263000</v>
      </c>
      <c r="E20" s="153"/>
      <c r="F20" s="285" t="s">
        <v>190</v>
      </c>
      <c r="G20" s="153"/>
      <c r="H20" s="153"/>
    </row>
    <row r="21" spans="1:8" s="140" customFormat="1" x14ac:dyDescent="0.3">
      <c r="A21" s="280"/>
      <c r="B21" s="281" t="s">
        <v>319</v>
      </c>
      <c r="C21" s="283" t="s">
        <v>443</v>
      </c>
      <c r="D21" s="286">
        <v>263000</v>
      </c>
      <c r="E21" s="153"/>
      <c r="F21" s="285" t="s">
        <v>190</v>
      </c>
      <c r="G21" s="153"/>
      <c r="H21" s="153"/>
    </row>
    <row r="22" spans="1:8" s="140" customFormat="1" x14ac:dyDescent="0.3">
      <c r="A22" s="280"/>
      <c r="B22" s="281" t="s">
        <v>320</v>
      </c>
      <c r="C22" s="283" t="s">
        <v>395</v>
      </c>
      <c r="D22" s="286">
        <v>263000</v>
      </c>
      <c r="E22" s="153"/>
      <c r="F22" s="285" t="s">
        <v>190</v>
      </c>
      <c r="G22" s="153"/>
      <c r="H22" s="153"/>
    </row>
    <row r="23" spans="1:8" s="140" customFormat="1" x14ac:dyDescent="0.3">
      <c r="A23" s="280"/>
      <c r="B23" s="281" t="s">
        <v>321</v>
      </c>
      <c r="C23" s="283" t="s">
        <v>396</v>
      </c>
      <c r="D23" s="286">
        <v>263000</v>
      </c>
      <c r="E23" s="153"/>
      <c r="F23" s="285" t="s">
        <v>190</v>
      </c>
      <c r="G23" s="153"/>
      <c r="H23" s="153"/>
    </row>
    <row r="24" spans="1:8" s="140" customFormat="1" x14ac:dyDescent="0.3">
      <c r="A24" s="280"/>
      <c r="B24" s="281" t="s">
        <v>322</v>
      </c>
      <c r="C24" s="283" t="s">
        <v>444</v>
      </c>
      <c r="D24" s="286">
        <v>263000</v>
      </c>
      <c r="E24" s="153"/>
      <c r="F24" s="285" t="s">
        <v>190</v>
      </c>
      <c r="G24" s="153"/>
      <c r="H24" s="153"/>
    </row>
    <row r="25" spans="1:8" s="140" customFormat="1" x14ac:dyDescent="0.3">
      <c r="A25" s="280"/>
      <c r="B25" s="281" t="s">
        <v>323</v>
      </c>
      <c r="C25" s="283" t="s">
        <v>219</v>
      </c>
      <c r="D25" s="286">
        <v>263000</v>
      </c>
      <c r="E25" s="153"/>
      <c r="F25" s="285" t="s">
        <v>190</v>
      </c>
      <c r="G25" s="153"/>
      <c r="H25" s="153"/>
    </row>
    <row r="26" spans="1:8" s="140" customFormat="1" x14ac:dyDescent="0.3">
      <c r="A26" s="280"/>
      <c r="B26" s="281" t="s">
        <v>324</v>
      </c>
      <c r="C26" s="283" t="s">
        <v>445</v>
      </c>
      <c r="D26" s="286">
        <v>263000</v>
      </c>
      <c r="E26" s="153"/>
      <c r="F26" s="285" t="s">
        <v>190</v>
      </c>
      <c r="G26" s="153"/>
      <c r="H26" s="153"/>
    </row>
    <row r="27" spans="1:8" s="140" customFormat="1" x14ac:dyDescent="0.3">
      <c r="A27" s="280"/>
      <c r="B27" s="281" t="s">
        <v>325</v>
      </c>
      <c r="C27" s="283" t="s">
        <v>446</v>
      </c>
      <c r="D27" s="286">
        <v>263000</v>
      </c>
      <c r="E27" s="153"/>
      <c r="F27" s="285" t="s">
        <v>190</v>
      </c>
      <c r="G27" s="153"/>
      <c r="H27" s="153"/>
    </row>
    <row r="28" spans="1:8" s="140" customFormat="1" x14ac:dyDescent="0.3">
      <c r="A28" s="153"/>
      <c r="B28" s="281" t="s">
        <v>326</v>
      </c>
      <c r="C28" s="283" t="s">
        <v>242</v>
      </c>
      <c r="D28" s="286">
        <v>392000</v>
      </c>
      <c r="E28" s="158"/>
      <c r="F28" s="285" t="s">
        <v>190</v>
      </c>
      <c r="G28" s="153"/>
      <c r="H28" s="153"/>
    </row>
    <row r="29" spans="1:8" x14ac:dyDescent="0.3">
      <c r="A29" s="200"/>
      <c r="B29" s="281" t="s">
        <v>327</v>
      </c>
      <c r="C29" s="283" t="s">
        <v>240</v>
      </c>
      <c r="D29" s="286">
        <v>263000</v>
      </c>
      <c r="E29" s="200"/>
      <c r="F29" s="285" t="s">
        <v>190</v>
      </c>
      <c r="G29" s="200"/>
      <c r="H29" s="200"/>
    </row>
    <row r="30" spans="1:8" x14ac:dyDescent="0.3">
      <c r="A30" s="200"/>
      <c r="B30" s="281" t="s">
        <v>328</v>
      </c>
      <c r="C30" s="283" t="s">
        <v>402</v>
      </c>
      <c r="D30" s="286">
        <v>263000</v>
      </c>
      <c r="E30" s="200"/>
      <c r="F30" s="285" t="s">
        <v>190</v>
      </c>
      <c r="G30" s="200"/>
      <c r="H30" s="200"/>
    </row>
    <row r="31" spans="1:8" x14ac:dyDescent="0.3">
      <c r="A31" s="200"/>
      <c r="B31" s="281" t="s">
        <v>329</v>
      </c>
      <c r="C31" s="283" t="s">
        <v>239</v>
      </c>
      <c r="D31" s="286">
        <v>392000</v>
      </c>
      <c r="E31" s="200"/>
      <c r="F31" s="285" t="s">
        <v>190</v>
      </c>
      <c r="G31" s="200"/>
      <c r="H31" s="200"/>
    </row>
    <row r="32" spans="1:8" x14ac:dyDescent="0.3">
      <c r="A32" s="200"/>
      <c r="B32" s="281" t="s">
        <v>330</v>
      </c>
      <c r="C32" s="283" t="s">
        <v>447</v>
      </c>
      <c r="D32" s="286">
        <v>263000</v>
      </c>
      <c r="E32" s="200"/>
      <c r="F32" s="285" t="s">
        <v>190</v>
      </c>
      <c r="G32" s="200"/>
      <c r="H32" s="200"/>
    </row>
    <row r="33" spans="1:8" x14ac:dyDescent="0.3">
      <c r="A33" s="200"/>
      <c r="B33" s="281" t="s">
        <v>331</v>
      </c>
      <c r="C33" s="283" t="s">
        <v>404</v>
      </c>
      <c r="D33" s="286">
        <v>232000</v>
      </c>
      <c r="E33" s="200"/>
      <c r="F33" s="285" t="s">
        <v>190</v>
      </c>
      <c r="G33" s="200"/>
      <c r="H33" s="200"/>
    </row>
    <row r="34" spans="1:8" x14ac:dyDescent="0.3">
      <c r="A34" s="200"/>
      <c r="B34" s="281" t="s">
        <v>332</v>
      </c>
      <c r="C34" s="283" t="s">
        <v>405</v>
      </c>
      <c r="D34" s="286">
        <v>263000</v>
      </c>
      <c r="E34" s="200"/>
      <c r="F34" s="285" t="s">
        <v>190</v>
      </c>
      <c r="G34" s="200"/>
      <c r="H34" s="200"/>
    </row>
    <row r="35" spans="1:8" x14ac:dyDescent="0.3">
      <c r="A35" s="200"/>
      <c r="B35" s="281" t="s">
        <v>449</v>
      </c>
      <c r="C35" s="283" t="s">
        <v>406</v>
      </c>
      <c r="D35" s="286">
        <v>263000</v>
      </c>
      <c r="E35" s="200"/>
      <c r="F35" s="285" t="s">
        <v>190</v>
      </c>
      <c r="G35" s="200"/>
      <c r="H35" s="200"/>
    </row>
    <row r="36" spans="1:8" x14ac:dyDescent="0.3">
      <c r="A36" s="200"/>
      <c r="B36" s="281" t="s">
        <v>450</v>
      </c>
      <c r="C36" s="283" t="s">
        <v>448</v>
      </c>
      <c r="D36" s="286">
        <v>79000</v>
      </c>
      <c r="E36" s="200"/>
      <c r="F36" s="285" t="s">
        <v>190</v>
      </c>
      <c r="G36" s="200"/>
      <c r="H36" s="200"/>
    </row>
    <row r="37" spans="1:8" x14ac:dyDescent="0.3">
      <c r="A37" s="200"/>
      <c r="B37" s="281" t="s">
        <v>456</v>
      </c>
      <c r="C37" s="283" t="s">
        <v>408</v>
      </c>
      <c r="D37" s="286">
        <v>263000</v>
      </c>
      <c r="E37" s="200"/>
      <c r="F37" s="285" t="s">
        <v>190</v>
      </c>
      <c r="G37" s="200"/>
      <c r="H37" s="200"/>
    </row>
    <row r="38" spans="1:8" x14ac:dyDescent="0.3">
      <c r="A38" s="200"/>
      <c r="B38" s="281" t="s">
        <v>457</v>
      </c>
      <c r="C38" s="283" t="s">
        <v>451</v>
      </c>
      <c r="D38" s="287">
        <v>195000</v>
      </c>
      <c r="E38" s="200"/>
      <c r="F38" s="285" t="s">
        <v>190</v>
      </c>
      <c r="G38" s="200"/>
      <c r="H38" s="200"/>
    </row>
    <row r="39" spans="1:8" x14ac:dyDescent="0.3">
      <c r="A39" s="200"/>
      <c r="B39" s="281" t="s">
        <v>458</v>
      </c>
      <c r="C39" s="283" t="s">
        <v>452</v>
      </c>
      <c r="D39" s="287">
        <v>250000</v>
      </c>
      <c r="E39" s="200"/>
      <c r="F39" s="285" t="s">
        <v>190</v>
      </c>
      <c r="G39" s="200"/>
      <c r="H39" s="200"/>
    </row>
    <row r="40" spans="1:8" x14ac:dyDescent="0.3">
      <c r="A40" s="200"/>
      <c r="B40" s="281" t="s">
        <v>459</v>
      </c>
      <c r="C40" s="283" t="s">
        <v>388</v>
      </c>
      <c r="D40" s="287">
        <v>17161</v>
      </c>
      <c r="E40" s="200"/>
      <c r="F40" s="285" t="s">
        <v>190</v>
      </c>
      <c r="G40" s="200"/>
      <c r="H40" s="200"/>
    </row>
    <row r="41" spans="1:8" x14ac:dyDescent="0.3">
      <c r="A41" s="200"/>
      <c r="B41" s="281" t="s">
        <v>460</v>
      </c>
      <c r="C41" s="283" t="s">
        <v>453</v>
      </c>
      <c r="D41" s="287">
        <v>223500</v>
      </c>
      <c r="E41" s="200"/>
      <c r="F41" s="285" t="s">
        <v>190</v>
      </c>
      <c r="G41" s="200"/>
      <c r="H41" s="200"/>
    </row>
    <row r="42" spans="1:8" x14ac:dyDescent="0.3">
      <c r="B42" s="281" t="s">
        <v>461</v>
      </c>
      <c r="C42" s="283" t="s">
        <v>454</v>
      </c>
      <c r="D42" s="288">
        <v>55000</v>
      </c>
      <c r="F42" s="285" t="s">
        <v>190</v>
      </c>
    </row>
    <row r="43" spans="1:8" x14ac:dyDescent="0.3">
      <c r="B43" s="281" t="s">
        <v>462</v>
      </c>
      <c r="C43" s="283" t="s">
        <v>455</v>
      </c>
      <c r="D43" s="288">
        <v>250000</v>
      </c>
      <c r="F43" s="285" t="s">
        <v>190</v>
      </c>
    </row>
    <row r="44" spans="1:8" x14ac:dyDescent="0.3">
      <c r="B44" s="281" t="s">
        <v>463</v>
      </c>
      <c r="C44" s="283" t="s">
        <v>381</v>
      </c>
      <c r="D44" s="288">
        <v>561000</v>
      </c>
      <c r="F44" s="285" t="s">
        <v>190</v>
      </c>
    </row>
    <row r="45" spans="1:8" x14ac:dyDescent="0.3">
      <c r="D45" s="288"/>
    </row>
    <row r="46" spans="1:8" ht="20.25" thickBot="1" x14ac:dyDescent="0.35">
      <c r="C46" s="272" t="s">
        <v>82</v>
      </c>
      <c r="D46" s="289">
        <f>SUM(D6:D45)</f>
        <v>10117161</v>
      </c>
    </row>
    <row r="47" spans="1:8" ht="20.25" thickTop="1" x14ac:dyDescent="0.3"/>
  </sheetData>
  <mergeCells count="1">
    <mergeCell ref="A1:F1"/>
  </mergeCells>
  <pageMargins left="0.70866141732283472" right="0" top="0" bottom="0" header="0.31496062992125984" footer="0.31496062992125984"/>
  <pageSetup paperSize="9" scale="8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opLeftCell="A4" zoomScale="87" zoomScaleNormal="87" workbookViewId="0">
      <selection activeCell="J20" sqref="J20"/>
    </sheetView>
  </sheetViews>
  <sheetFormatPr defaultRowHeight="14.25" x14ac:dyDescent="0.2"/>
  <cols>
    <col min="1" max="1" width="26.375" bestFit="1" customWidth="1"/>
    <col min="2" max="2" width="12.25" bestFit="1" customWidth="1"/>
    <col min="3" max="3" width="12.375" bestFit="1" customWidth="1"/>
    <col min="4" max="4" width="9.75" bestFit="1" customWidth="1"/>
    <col min="5" max="5" width="10.875" bestFit="1" customWidth="1"/>
    <col min="6" max="6" width="12.25" bestFit="1" customWidth="1"/>
    <col min="7" max="7" width="12" bestFit="1" customWidth="1"/>
    <col min="8" max="8" width="11.875" bestFit="1" customWidth="1"/>
    <col min="9" max="9" width="11.625" bestFit="1" customWidth="1"/>
    <col min="10" max="10" width="12.375" bestFit="1" customWidth="1"/>
    <col min="11" max="11" width="11" bestFit="1" customWidth="1"/>
    <col min="12" max="12" width="12.5" bestFit="1" customWidth="1"/>
    <col min="13" max="13" width="10" bestFit="1" customWidth="1"/>
    <col min="14" max="14" width="9.75" bestFit="1" customWidth="1"/>
    <col min="15" max="15" width="11.875" bestFit="1" customWidth="1"/>
  </cols>
  <sheetData>
    <row r="1" spans="1:15" ht="18.75" x14ac:dyDescent="0.3">
      <c r="A1" s="323" t="str">
        <f>งบแสดงฐานะ!A1</f>
        <v>เทศบาลตำบลโป่งน้ำร้อน  อำเภอโป่งน้ำร้อน  จังหวัดจันทบุรี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</row>
    <row r="2" spans="1:15" ht="18.75" x14ac:dyDescent="0.3">
      <c r="A2" s="323" t="s">
        <v>350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</row>
    <row r="3" spans="1:15" ht="18.75" x14ac:dyDescent="0.3">
      <c r="A3" s="323" t="s">
        <v>409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</row>
    <row r="4" spans="1:15" ht="93.75" x14ac:dyDescent="0.2">
      <c r="A4" s="118" t="s">
        <v>157</v>
      </c>
      <c r="B4" s="123" t="s">
        <v>119</v>
      </c>
      <c r="C4" s="124" t="s">
        <v>168</v>
      </c>
      <c r="D4" s="124" t="s">
        <v>185</v>
      </c>
      <c r="E4" s="124" t="s">
        <v>186</v>
      </c>
      <c r="F4" s="124" t="s">
        <v>352</v>
      </c>
      <c r="G4" s="124" t="s">
        <v>68</v>
      </c>
      <c r="H4" s="124" t="s">
        <v>148</v>
      </c>
      <c r="I4" s="124" t="s">
        <v>149</v>
      </c>
      <c r="J4" s="124" t="s">
        <v>150</v>
      </c>
      <c r="K4" s="124" t="s">
        <v>151</v>
      </c>
      <c r="L4" s="124" t="s">
        <v>152</v>
      </c>
      <c r="M4" s="124" t="s">
        <v>153</v>
      </c>
      <c r="N4" s="124" t="s">
        <v>154</v>
      </c>
      <c r="O4" s="124" t="s">
        <v>120</v>
      </c>
    </row>
    <row r="5" spans="1:15" ht="18.75" x14ac:dyDescent="0.2">
      <c r="A5" s="223" t="s">
        <v>147</v>
      </c>
      <c r="B5" s="224"/>
      <c r="C5" s="225"/>
      <c r="D5" s="226"/>
      <c r="E5" s="226"/>
      <c r="F5" s="226"/>
      <c r="G5" s="226"/>
      <c r="H5" s="227"/>
      <c r="I5" s="228"/>
      <c r="J5" s="228"/>
      <c r="K5" s="228"/>
      <c r="L5" s="228"/>
      <c r="M5" s="228"/>
      <c r="N5" s="228"/>
      <c r="O5" s="228"/>
    </row>
    <row r="6" spans="1:15" ht="18.75" x14ac:dyDescent="0.2">
      <c r="A6" s="229" t="s">
        <v>120</v>
      </c>
      <c r="B6" s="230">
        <v>17234517</v>
      </c>
      <c r="C6" s="231">
        <v>17199853.899999999</v>
      </c>
      <c r="D6" s="232">
        <v>0</v>
      </c>
      <c r="E6" s="233">
        <v>0</v>
      </c>
      <c r="F6" s="233">
        <v>0</v>
      </c>
      <c r="G6" s="231">
        <f t="shared" ref="G6:G15" si="0">SUM(H6:O6)</f>
        <v>17199853.899999999</v>
      </c>
      <c r="H6" s="230">
        <v>0</v>
      </c>
      <c r="I6" s="231">
        <v>0</v>
      </c>
      <c r="J6" s="231">
        <v>0</v>
      </c>
      <c r="K6" s="231">
        <v>0</v>
      </c>
      <c r="L6" s="231">
        <v>0</v>
      </c>
      <c r="M6" s="231">
        <v>0</v>
      </c>
      <c r="N6" s="231">
        <v>0</v>
      </c>
      <c r="O6" s="231">
        <v>17199853.899999999</v>
      </c>
    </row>
    <row r="7" spans="1:15" ht="18.75" x14ac:dyDescent="0.3">
      <c r="A7" s="229" t="s">
        <v>175</v>
      </c>
      <c r="B7" s="230">
        <v>2807675</v>
      </c>
      <c r="C7" s="231">
        <v>2807674.84</v>
      </c>
      <c r="D7" s="233">
        <v>0</v>
      </c>
      <c r="E7" s="233">
        <v>0</v>
      </c>
      <c r="F7" s="233">
        <v>0</v>
      </c>
      <c r="G7" s="231">
        <f t="shared" si="0"/>
        <v>2807674.84</v>
      </c>
      <c r="H7" s="216">
        <v>2807674.84</v>
      </c>
      <c r="I7" s="216">
        <v>0</v>
      </c>
      <c r="J7" s="216">
        <v>0</v>
      </c>
      <c r="K7" s="231">
        <v>0</v>
      </c>
      <c r="L7" s="231">
        <v>0</v>
      </c>
      <c r="M7" s="231">
        <v>0</v>
      </c>
      <c r="N7" s="231">
        <v>0</v>
      </c>
      <c r="O7" s="241">
        <v>0</v>
      </c>
    </row>
    <row r="8" spans="1:15" ht="18.75" x14ac:dyDescent="0.3">
      <c r="A8" s="215" t="s">
        <v>176</v>
      </c>
      <c r="B8" s="216">
        <v>20568545</v>
      </c>
      <c r="C8" s="231">
        <v>20568545</v>
      </c>
      <c r="D8" s="217">
        <v>0</v>
      </c>
      <c r="E8" s="217">
        <v>0</v>
      </c>
      <c r="F8" s="217">
        <v>0</v>
      </c>
      <c r="G8" s="231">
        <f t="shared" si="0"/>
        <v>20568545</v>
      </c>
      <c r="H8" s="216">
        <v>7364836</v>
      </c>
      <c r="I8" s="216">
        <v>2230680</v>
      </c>
      <c r="J8" s="216">
        <v>4821180</v>
      </c>
      <c r="K8" s="216">
        <v>3409669</v>
      </c>
      <c r="L8" s="216">
        <v>2382780</v>
      </c>
      <c r="M8" s="216">
        <v>359400</v>
      </c>
      <c r="N8" s="216">
        <v>0</v>
      </c>
      <c r="O8" s="216">
        <v>0</v>
      </c>
    </row>
    <row r="9" spans="1:15" ht="18.75" x14ac:dyDescent="0.3">
      <c r="A9" s="215" t="s">
        <v>125</v>
      </c>
      <c r="B9" s="216">
        <v>1359007</v>
      </c>
      <c r="C9" s="231">
        <v>1358470</v>
      </c>
      <c r="D9" s="217">
        <v>0</v>
      </c>
      <c r="E9" s="217">
        <v>0</v>
      </c>
      <c r="F9" s="217">
        <v>0</v>
      </c>
      <c r="G9" s="231">
        <f t="shared" si="0"/>
        <v>1358470</v>
      </c>
      <c r="H9" s="216">
        <v>654610</v>
      </c>
      <c r="I9" s="216">
        <v>317460</v>
      </c>
      <c r="J9" s="216">
        <v>0</v>
      </c>
      <c r="K9" s="216">
        <v>335640</v>
      </c>
      <c r="L9" s="216">
        <v>50760</v>
      </c>
      <c r="M9" s="216">
        <v>0</v>
      </c>
      <c r="N9" s="216">
        <v>0</v>
      </c>
      <c r="O9" s="216">
        <v>0</v>
      </c>
    </row>
    <row r="10" spans="1:15" ht="18.75" x14ac:dyDescent="0.3">
      <c r="A10" s="215" t="s">
        <v>126</v>
      </c>
      <c r="B10" s="216">
        <v>4716071</v>
      </c>
      <c r="C10" s="231">
        <v>4614670.38</v>
      </c>
      <c r="D10" s="217">
        <v>0</v>
      </c>
      <c r="E10" s="217">
        <v>0</v>
      </c>
      <c r="F10" s="217">
        <v>0</v>
      </c>
      <c r="G10" s="231">
        <f t="shared" si="0"/>
        <v>4614449.4800000004</v>
      </c>
      <c r="H10" s="216">
        <v>785988.09</v>
      </c>
      <c r="I10" s="216">
        <v>499896.85</v>
      </c>
      <c r="J10" s="216">
        <v>2158006</v>
      </c>
      <c r="K10" s="216">
        <v>353063.35</v>
      </c>
      <c r="L10" s="216">
        <v>506827.19</v>
      </c>
      <c r="M10" s="216">
        <v>0</v>
      </c>
      <c r="N10" s="216">
        <v>310668</v>
      </c>
      <c r="O10" s="216">
        <v>0</v>
      </c>
    </row>
    <row r="11" spans="1:15" ht="18.75" x14ac:dyDescent="0.3">
      <c r="A11" s="215" t="s">
        <v>127</v>
      </c>
      <c r="B11" s="216">
        <v>7439542</v>
      </c>
      <c r="C11" s="231">
        <v>7016706.1799999997</v>
      </c>
      <c r="D11" s="217">
        <v>0</v>
      </c>
      <c r="E11" s="217">
        <v>0</v>
      </c>
      <c r="F11" s="217">
        <v>0</v>
      </c>
      <c r="G11" s="231">
        <f t="shared" si="0"/>
        <v>7015706.1799999997</v>
      </c>
      <c r="H11" s="216">
        <v>546838.9</v>
      </c>
      <c r="I11" s="216">
        <v>440782</v>
      </c>
      <c r="J11" s="216">
        <v>3834520.38</v>
      </c>
      <c r="K11" s="216">
        <v>1005188.5</v>
      </c>
      <c r="L11" s="216">
        <v>1165728.3999999999</v>
      </c>
      <c r="M11" s="216">
        <v>22648</v>
      </c>
      <c r="N11" s="216">
        <v>0</v>
      </c>
      <c r="O11" s="216">
        <v>0</v>
      </c>
    </row>
    <row r="12" spans="1:15" ht="18.75" x14ac:dyDescent="0.3">
      <c r="A12" s="215" t="s">
        <v>128</v>
      </c>
      <c r="B12" s="216">
        <v>1035000</v>
      </c>
      <c r="C12" s="231">
        <v>919635.01</v>
      </c>
      <c r="D12" s="217">
        <v>0</v>
      </c>
      <c r="E12" s="217">
        <v>0</v>
      </c>
      <c r="F12" s="217">
        <v>0</v>
      </c>
      <c r="G12" s="231">
        <f t="shared" si="0"/>
        <v>919635.01</v>
      </c>
      <c r="H12" s="216">
        <v>567905.96</v>
      </c>
      <c r="I12" s="216">
        <v>0</v>
      </c>
      <c r="J12" s="216">
        <v>136975.29</v>
      </c>
      <c r="K12" s="216">
        <v>214753.76</v>
      </c>
      <c r="L12" s="216">
        <v>0</v>
      </c>
      <c r="M12" s="216">
        <v>0</v>
      </c>
      <c r="N12" s="216">
        <v>0</v>
      </c>
      <c r="O12" s="216">
        <v>0</v>
      </c>
    </row>
    <row r="13" spans="1:15" ht="18.75" x14ac:dyDescent="0.3">
      <c r="A13" s="215" t="s">
        <v>183</v>
      </c>
      <c r="B13" s="216">
        <v>1408690</v>
      </c>
      <c r="C13" s="231">
        <v>1394690</v>
      </c>
      <c r="D13" s="217">
        <v>29000</v>
      </c>
      <c r="E13" s="217">
        <v>0</v>
      </c>
      <c r="F13" s="217">
        <v>0</v>
      </c>
      <c r="G13" s="231">
        <f>SUM(H13:O13)</f>
        <v>1423690</v>
      </c>
      <c r="H13" s="216">
        <v>495590</v>
      </c>
      <c r="I13" s="216">
        <v>409900</v>
      </c>
      <c r="J13" s="216">
        <v>50300</v>
      </c>
      <c r="K13" s="216">
        <v>413000</v>
      </c>
      <c r="L13" s="216">
        <v>54900</v>
      </c>
      <c r="M13" s="216">
        <v>0</v>
      </c>
      <c r="N13" s="216">
        <v>0</v>
      </c>
      <c r="O13" s="216">
        <v>0</v>
      </c>
    </row>
    <row r="14" spans="1:15" ht="18.75" x14ac:dyDescent="0.3">
      <c r="A14" s="215" t="s">
        <v>184</v>
      </c>
      <c r="B14" s="216">
        <v>10117161</v>
      </c>
      <c r="C14" s="231">
        <v>10117161</v>
      </c>
      <c r="D14" s="217">
        <v>0</v>
      </c>
      <c r="E14" s="217">
        <v>6124000</v>
      </c>
      <c r="F14" s="217">
        <v>11864969</v>
      </c>
      <c r="G14" s="231">
        <f>SUM(H14:O14)</f>
        <v>28106130</v>
      </c>
      <c r="H14" s="216">
        <v>866000</v>
      </c>
      <c r="I14" s="216">
        <v>0</v>
      </c>
      <c r="J14" s="216">
        <v>223500</v>
      </c>
      <c r="K14" s="216">
        <v>462161</v>
      </c>
      <c r="L14" s="216">
        <v>26554469</v>
      </c>
      <c r="M14" s="216">
        <v>0</v>
      </c>
      <c r="N14" s="216">
        <v>0</v>
      </c>
      <c r="O14" s="216">
        <v>0</v>
      </c>
    </row>
    <row r="15" spans="1:15" ht="18.75" x14ac:dyDescent="0.3">
      <c r="A15" s="219" t="s">
        <v>133</v>
      </c>
      <c r="B15" s="221">
        <v>6356000</v>
      </c>
      <c r="C15" s="234">
        <v>6284000</v>
      </c>
      <c r="D15" s="222">
        <v>0</v>
      </c>
      <c r="E15" s="222">
        <v>0</v>
      </c>
      <c r="F15" s="222">
        <v>0</v>
      </c>
      <c r="G15" s="234">
        <f t="shared" si="0"/>
        <v>6284000</v>
      </c>
      <c r="H15" s="221">
        <v>0</v>
      </c>
      <c r="I15" s="221">
        <v>0</v>
      </c>
      <c r="J15" s="221">
        <v>6104000</v>
      </c>
      <c r="K15" s="221">
        <v>180000</v>
      </c>
      <c r="L15" s="221">
        <v>0</v>
      </c>
      <c r="M15" s="221">
        <v>0</v>
      </c>
      <c r="N15" s="221">
        <v>0</v>
      </c>
      <c r="O15" s="221">
        <v>0</v>
      </c>
    </row>
    <row r="16" spans="1:15" ht="19.5" thickBot="1" x14ac:dyDescent="0.35">
      <c r="A16" s="120" t="s">
        <v>158</v>
      </c>
      <c r="B16" s="125">
        <f t="shared" ref="B16:O16" si="1">SUM(B6:B15)</f>
        <v>73042208</v>
      </c>
      <c r="C16" s="125">
        <f t="shared" si="1"/>
        <v>72281406.310000002</v>
      </c>
      <c r="D16" s="125">
        <f t="shared" si="1"/>
        <v>29000</v>
      </c>
      <c r="E16" s="125">
        <f t="shared" si="1"/>
        <v>6124000</v>
      </c>
      <c r="F16" s="125">
        <f>SUM(F6:F15)</f>
        <v>11864969</v>
      </c>
      <c r="G16" s="125">
        <f>SUM(G6:G15)</f>
        <v>90298154.409999996</v>
      </c>
      <c r="H16" s="125">
        <f t="shared" si="1"/>
        <v>14089443.789999999</v>
      </c>
      <c r="I16" s="125">
        <f t="shared" si="1"/>
        <v>3898718.85</v>
      </c>
      <c r="J16" s="125">
        <f t="shared" si="1"/>
        <v>17328481.669999998</v>
      </c>
      <c r="K16" s="125">
        <f t="shared" si="1"/>
        <v>6373475.6099999994</v>
      </c>
      <c r="L16" s="125">
        <f t="shared" si="1"/>
        <v>30715464.59</v>
      </c>
      <c r="M16" s="125">
        <f t="shared" si="1"/>
        <v>382048</v>
      </c>
      <c r="N16" s="125">
        <f t="shared" si="1"/>
        <v>310668</v>
      </c>
      <c r="O16" s="125">
        <f t="shared" si="1"/>
        <v>17199853.899999999</v>
      </c>
    </row>
    <row r="17" spans="1:15" ht="19.5" thickTop="1" x14ac:dyDescent="0.3">
      <c r="A17" s="212" t="s">
        <v>159</v>
      </c>
      <c r="B17" s="213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</row>
    <row r="18" spans="1:15" ht="18.75" x14ac:dyDescent="0.3">
      <c r="A18" s="215" t="s">
        <v>160</v>
      </c>
      <c r="B18" s="216">
        <v>2350000</v>
      </c>
      <c r="C18" s="216">
        <v>2605850.23</v>
      </c>
      <c r="D18" s="217">
        <v>0</v>
      </c>
      <c r="E18" s="217">
        <v>0</v>
      </c>
      <c r="F18" s="217">
        <v>0</v>
      </c>
      <c r="G18" s="217">
        <v>2605850.23</v>
      </c>
      <c r="H18" s="217"/>
      <c r="I18" s="217"/>
      <c r="J18" s="217"/>
      <c r="K18" s="217"/>
      <c r="L18" s="217"/>
      <c r="M18" s="217"/>
      <c r="N18" s="217"/>
      <c r="O18" s="217"/>
    </row>
    <row r="19" spans="1:15" ht="18.75" x14ac:dyDescent="0.3">
      <c r="A19" s="215" t="s">
        <v>161</v>
      </c>
      <c r="B19" s="216">
        <v>1551000</v>
      </c>
      <c r="C19" s="216">
        <v>1576295</v>
      </c>
      <c r="D19" s="217">
        <v>0</v>
      </c>
      <c r="E19" s="217">
        <v>0</v>
      </c>
      <c r="F19" s="217">
        <v>0</v>
      </c>
      <c r="G19" s="217">
        <v>1576295</v>
      </c>
      <c r="H19" s="217"/>
      <c r="I19" s="217"/>
      <c r="J19" s="217"/>
      <c r="K19" s="217"/>
      <c r="L19" s="217"/>
      <c r="M19" s="217"/>
      <c r="N19" s="217"/>
      <c r="O19" s="217"/>
    </row>
    <row r="20" spans="1:15" ht="18.75" x14ac:dyDescent="0.3">
      <c r="A20" s="215" t="s">
        <v>345</v>
      </c>
      <c r="B20" s="216">
        <v>910000</v>
      </c>
      <c r="C20" s="216">
        <v>939095.38</v>
      </c>
      <c r="D20" s="217">
        <v>0</v>
      </c>
      <c r="E20" s="217">
        <v>0</v>
      </c>
      <c r="F20" s="217">
        <v>0</v>
      </c>
      <c r="G20" s="217">
        <v>939095.38</v>
      </c>
      <c r="H20" s="217"/>
      <c r="I20" s="217"/>
      <c r="J20" s="217"/>
      <c r="K20" s="217"/>
      <c r="L20" s="217"/>
      <c r="M20" s="217"/>
      <c r="N20" s="217"/>
      <c r="O20" s="217"/>
    </row>
    <row r="21" spans="1:15" ht="18.75" x14ac:dyDescent="0.3">
      <c r="A21" s="215" t="s">
        <v>162</v>
      </c>
      <c r="B21" s="216">
        <v>740000</v>
      </c>
      <c r="C21" s="216">
        <v>795210</v>
      </c>
      <c r="D21" s="217">
        <v>0</v>
      </c>
      <c r="E21" s="217">
        <v>0</v>
      </c>
      <c r="F21" s="217">
        <v>0</v>
      </c>
      <c r="G21" s="217">
        <v>795210</v>
      </c>
      <c r="H21" s="217"/>
      <c r="I21" s="217"/>
      <c r="J21" s="217"/>
      <c r="K21" s="217"/>
      <c r="L21" s="217"/>
      <c r="M21" s="217"/>
      <c r="N21" s="217"/>
      <c r="O21" s="217"/>
    </row>
    <row r="22" spans="1:15" ht="18.75" x14ac:dyDescent="0.3">
      <c r="A22" s="215" t="s">
        <v>163</v>
      </c>
      <c r="B22" s="216">
        <v>32851000</v>
      </c>
      <c r="C22" s="216">
        <v>34774197.170000002</v>
      </c>
      <c r="D22" s="217">
        <v>0</v>
      </c>
      <c r="E22" s="217">
        <v>0</v>
      </c>
      <c r="F22" s="217">
        <v>0</v>
      </c>
      <c r="G22" s="217">
        <v>34774197.170000002</v>
      </c>
      <c r="H22" s="217"/>
      <c r="I22" s="217"/>
      <c r="J22" s="217"/>
      <c r="K22" s="217"/>
      <c r="L22" s="217"/>
      <c r="M22" s="217"/>
      <c r="N22" s="217"/>
      <c r="O22" s="217"/>
    </row>
    <row r="23" spans="1:15" ht="18.75" x14ac:dyDescent="0.3">
      <c r="A23" s="215" t="s">
        <v>164</v>
      </c>
      <c r="B23" s="216">
        <v>34641208</v>
      </c>
      <c r="C23" s="216">
        <v>35812537</v>
      </c>
      <c r="D23" s="217">
        <v>0</v>
      </c>
      <c r="E23" s="217">
        <v>0</v>
      </c>
      <c r="F23" s="217">
        <v>0</v>
      </c>
      <c r="G23" s="217">
        <v>35812537</v>
      </c>
      <c r="H23" s="217"/>
      <c r="I23" s="217"/>
      <c r="J23" s="217"/>
      <c r="K23" s="217"/>
      <c r="L23" s="217"/>
      <c r="M23" s="217"/>
      <c r="N23" s="217"/>
      <c r="O23" s="217"/>
    </row>
    <row r="24" spans="1:15" ht="18.75" x14ac:dyDescent="0.3">
      <c r="A24" s="215" t="s">
        <v>81</v>
      </c>
      <c r="B24" s="218">
        <v>0</v>
      </c>
      <c r="C24" s="216">
        <v>0</v>
      </c>
      <c r="D24" s="217">
        <v>29000</v>
      </c>
      <c r="E24" s="217">
        <v>0</v>
      </c>
      <c r="F24" s="217">
        <v>0</v>
      </c>
      <c r="G24" s="217">
        <v>29000</v>
      </c>
      <c r="H24" s="217"/>
      <c r="I24" s="217"/>
      <c r="J24" s="217"/>
      <c r="K24" s="217"/>
      <c r="L24" s="217"/>
      <c r="M24" s="217"/>
      <c r="N24" s="217"/>
      <c r="O24" s="217"/>
    </row>
    <row r="25" spans="1:15" ht="18.75" x14ac:dyDescent="0.3">
      <c r="A25" s="273" t="s">
        <v>23</v>
      </c>
      <c r="B25" s="274"/>
      <c r="C25" s="275"/>
      <c r="D25" s="276">
        <v>0</v>
      </c>
      <c r="E25" s="276">
        <v>6124000</v>
      </c>
      <c r="F25" s="276">
        <v>0</v>
      </c>
      <c r="G25" s="276">
        <v>6124000</v>
      </c>
      <c r="H25" s="276"/>
      <c r="I25" s="276"/>
      <c r="J25" s="276"/>
      <c r="K25" s="276"/>
      <c r="L25" s="276"/>
      <c r="M25" s="276"/>
      <c r="N25" s="276"/>
      <c r="O25" s="276"/>
    </row>
    <row r="26" spans="1:15" ht="18.75" x14ac:dyDescent="0.3">
      <c r="A26" s="219" t="s">
        <v>24</v>
      </c>
      <c r="B26" s="220">
        <v>0</v>
      </c>
      <c r="C26" s="221">
        <v>0</v>
      </c>
      <c r="D26" s="222">
        <v>0</v>
      </c>
      <c r="E26" s="222">
        <v>0</v>
      </c>
      <c r="F26" s="222">
        <v>11864969</v>
      </c>
      <c r="G26" s="222">
        <v>11864969</v>
      </c>
      <c r="H26" s="222"/>
      <c r="I26" s="222"/>
      <c r="J26" s="222"/>
      <c r="K26" s="222"/>
      <c r="L26" s="222"/>
      <c r="M26" s="222"/>
      <c r="N26" s="222"/>
      <c r="O26" s="222"/>
    </row>
    <row r="27" spans="1:15" ht="19.5" thickBot="1" x14ac:dyDescent="0.35">
      <c r="A27" s="120" t="s">
        <v>166</v>
      </c>
      <c r="B27" s="235">
        <f>SUM(B18:B24)</f>
        <v>73043208</v>
      </c>
      <c r="C27" s="235">
        <f t="shared" ref="C27" si="2">SUM(C18:C24)</f>
        <v>76503184.780000001</v>
      </c>
      <c r="D27" s="235">
        <f>SUM(D18:D26)</f>
        <v>29000</v>
      </c>
      <c r="E27" s="235">
        <f>SUM(E17:E26)</f>
        <v>6124000</v>
      </c>
      <c r="F27" s="235">
        <f>SUM(F18:F26)</f>
        <v>11864969</v>
      </c>
      <c r="G27" s="235">
        <f>SUM(G18:G26)</f>
        <v>94521153.780000001</v>
      </c>
      <c r="H27" s="126"/>
      <c r="I27" s="126"/>
      <c r="J27" s="126"/>
      <c r="K27" s="126"/>
      <c r="L27" s="126"/>
      <c r="M27" s="126"/>
      <c r="N27" s="126"/>
      <c r="O27" s="126"/>
    </row>
    <row r="28" spans="1:15" ht="20.25" thickTop="1" thickBot="1" x14ac:dyDescent="0.35">
      <c r="A28" s="110" t="s">
        <v>167</v>
      </c>
      <c r="B28" s="236"/>
      <c r="C28" s="237"/>
      <c r="D28" s="237"/>
      <c r="E28" s="237"/>
      <c r="F28" s="237"/>
      <c r="G28" s="238">
        <f>G27-G16</f>
        <v>4222999.3700000048</v>
      </c>
      <c r="H28" s="115"/>
      <c r="I28" s="115"/>
      <c r="J28" s="115"/>
      <c r="K28" s="115"/>
      <c r="L28" s="115"/>
      <c r="M28" s="115"/>
      <c r="N28" s="115"/>
      <c r="O28" s="115"/>
    </row>
    <row r="29" spans="1:15" ht="19.5" thickTop="1" x14ac:dyDescent="0.3">
      <c r="A29" s="110"/>
      <c r="B29" s="114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</row>
    <row r="30" spans="1:15" ht="18.75" x14ac:dyDescent="0.3">
      <c r="A30" s="110"/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</row>
    <row r="31" spans="1:15" ht="18.75" x14ac:dyDescent="0.3">
      <c r="A31" s="110"/>
      <c r="B31" s="114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</row>
    <row r="32" spans="1:15" ht="18.75" x14ac:dyDescent="0.3">
      <c r="A32" s="322" t="s">
        <v>343</v>
      </c>
      <c r="B32" s="322"/>
      <c r="C32" s="115"/>
      <c r="D32" s="115"/>
      <c r="E32" s="115"/>
      <c r="F32" s="115"/>
      <c r="G32" s="321" t="s">
        <v>298</v>
      </c>
      <c r="H32" s="321"/>
      <c r="I32" s="321"/>
      <c r="J32" s="321"/>
      <c r="K32" s="115"/>
      <c r="L32" s="321" t="s">
        <v>198</v>
      </c>
      <c r="M32" s="321"/>
      <c r="N32" s="321"/>
      <c r="O32" s="115"/>
    </row>
    <row r="33" spans="1:15" ht="18.75" x14ac:dyDescent="0.3">
      <c r="A33" s="322" t="s">
        <v>344</v>
      </c>
      <c r="B33" s="322"/>
      <c r="C33" s="115"/>
      <c r="D33" s="115"/>
      <c r="E33" s="115"/>
      <c r="F33" s="115"/>
      <c r="G33" s="321" t="s">
        <v>299</v>
      </c>
      <c r="H33" s="321"/>
      <c r="I33" s="321"/>
      <c r="J33" s="321"/>
      <c r="K33" s="115"/>
      <c r="L33" s="321" t="s">
        <v>300</v>
      </c>
      <c r="M33" s="321"/>
      <c r="N33" s="321"/>
      <c r="O33" s="115"/>
    </row>
    <row r="34" spans="1:15" ht="18.75" x14ac:dyDescent="0.3">
      <c r="A34" s="110"/>
      <c r="B34" s="114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</row>
    <row r="35" spans="1:15" ht="18.75" x14ac:dyDescent="0.3">
      <c r="A35" s="110"/>
      <c r="B35" s="114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</row>
    <row r="36" spans="1:15" ht="18.75" x14ac:dyDescent="0.3">
      <c r="A36" s="110"/>
      <c r="B36" s="114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</row>
    <row r="37" spans="1:15" ht="18.75" x14ac:dyDescent="0.3">
      <c r="A37" s="110"/>
      <c r="B37" s="114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</row>
    <row r="38" spans="1:15" ht="18.75" x14ac:dyDescent="0.3">
      <c r="A38" s="110"/>
      <c r="B38" s="11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</row>
    <row r="39" spans="1:15" ht="18.75" x14ac:dyDescent="0.3">
      <c r="A39" s="110"/>
      <c r="B39" s="11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</row>
    <row r="40" spans="1:15" ht="18.75" x14ac:dyDescent="0.3">
      <c r="A40" s="110"/>
      <c r="B40" s="11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</row>
    <row r="41" spans="1:15" ht="18.75" x14ac:dyDescent="0.3">
      <c r="A41" s="110"/>
      <c r="B41" s="11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</row>
    <row r="42" spans="1:15" ht="18.75" x14ac:dyDescent="0.3">
      <c r="A42" s="110"/>
      <c r="B42" s="11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</row>
    <row r="43" spans="1:15" ht="18.75" x14ac:dyDescent="0.3">
      <c r="A43" s="110"/>
      <c r="B43" s="11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</row>
    <row r="44" spans="1:15" ht="18.75" x14ac:dyDescent="0.3">
      <c r="A44" s="110"/>
      <c r="B44" s="11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</row>
    <row r="45" spans="1:15" ht="18.75" x14ac:dyDescent="0.3">
      <c r="A45" s="110"/>
      <c r="B45" s="11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</row>
    <row r="46" spans="1:15" ht="18.75" x14ac:dyDescent="0.3">
      <c r="A46" s="110"/>
      <c r="B46" s="11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</row>
    <row r="47" spans="1:15" ht="18.75" x14ac:dyDescent="0.3">
      <c r="A47" s="110"/>
      <c r="B47" s="11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</row>
    <row r="48" spans="1:15" ht="18.75" x14ac:dyDescent="0.3">
      <c r="A48" s="110"/>
      <c r="B48" s="11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</row>
    <row r="49" spans="1:15" ht="18.75" x14ac:dyDescent="0.3">
      <c r="A49" s="110"/>
      <c r="B49" s="11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</row>
    <row r="50" spans="1:15" ht="18.75" x14ac:dyDescent="0.3">
      <c r="A50" s="110"/>
      <c r="B50" s="11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</row>
    <row r="51" spans="1:15" ht="18.75" x14ac:dyDescent="0.3">
      <c r="A51" s="110"/>
      <c r="B51" s="11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</row>
    <row r="52" spans="1:15" ht="18.75" x14ac:dyDescent="0.3">
      <c r="A52" s="110"/>
      <c r="B52" s="114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</row>
    <row r="53" spans="1:15" ht="18.75" x14ac:dyDescent="0.3">
      <c r="A53" s="110"/>
      <c r="B53" s="114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</row>
    <row r="54" spans="1:15" ht="18.75" x14ac:dyDescent="0.3">
      <c r="A54" s="110"/>
      <c r="B54" s="114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</row>
    <row r="55" spans="1:15" ht="18.75" x14ac:dyDescent="0.3">
      <c r="A55" s="110"/>
      <c r="B55" s="114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</row>
    <row r="56" spans="1:15" ht="18.75" x14ac:dyDescent="0.3">
      <c r="A56" s="110"/>
      <c r="B56" s="114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</row>
    <row r="57" spans="1:15" ht="18.75" x14ac:dyDescent="0.3">
      <c r="A57" s="110"/>
      <c r="B57" s="114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</row>
    <row r="58" spans="1:15" ht="18.75" x14ac:dyDescent="0.3">
      <c r="A58" s="110"/>
      <c r="B58" s="114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</row>
    <row r="59" spans="1:15" ht="18.75" x14ac:dyDescent="0.3">
      <c r="A59" s="110"/>
      <c r="B59" s="114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</row>
    <row r="60" spans="1:15" ht="18.75" x14ac:dyDescent="0.3">
      <c r="A60" s="110"/>
      <c r="B60" s="114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</row>
    <row r="61" spans="1:15" ht="18.75" x14ac:dyDescent="0.3">
      <c r="A61" s="110"/>
      <c r="B61" s="114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</row>
    <row r="62" spans="1:15" ht="18.75" x14ac:dyDescent="0.3">
      <c r="A62" s="110"/>
      <c r="B62" s="11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</row>
    <row r="63" spans="1:15" ht="18.75" x14ac:dyDescent="0.3">
      <c r="A63" s="110"/>
      <c r="B63" s="11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</row>
  </sheetData>
  <mergeCells count="9">
    <mergeCell ref="A33:B33"/>
    <mergeCell ref="G33:J33"/>
    <mergeCell ref="L33:N33"/>
    <mergeCell ref="A1:O1"/>
    <mergeCell ref="A2:O2"/>
    <mergeCell ref="A3:O3"/>
    <mergeCell ref="A32:B32"/>
    <mergeCell ref="G32:J32"/>
    <mergeCell ref="L32:N32"/>
  </mergeCells>
  <pageMargins left="0.39370078740157483" right="0" top="0.35433070866141736" bottom="0" header="0.31496062992125984" footer="0.31496062992125984"/>
  <pageSetup paperSize="9" scale="73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4" zoomScale="77" zoomScaleNormal="77" workbookViewId="0">
      <selection activeCell="I16" sqref="I16"/>
    </sheetView>
  </sheetViews>
  <sheetFormatPr defaultRowHeight="14.25" x14ac:dyDescent="0.2"/>
  <cols>
    <col min="1" max="1" width="27" customWidth="1"/>
    <col min="2" max="2" width="11.75" bestFit="1" customWidth="1"/>
    <col min="3" max="3" width="11.875" bestFit="1" customWidth="1"/>
    <col min="4" max="5" width="11.375" bestFit="1" customWidth="1"/>
    <col min="6" max="7" width="11.75" bestFit="1" customWidth="1"/>
    <col min="8" max="8" width="12" bestFit="1" customWidth="1"/>
    <col min="9" max="9" width="11.875" bestFit="1" customWidth="1"/>
    <col min="10" max="10" width="11" bestFit="1" customWidth="1"/>
    <col min="11" max="11" width="11.75" bestFit="1" customWidth="1"/>
    <col min="12" max="12" width="11" bestFit="1" customWidth="1"/>
    <col min="13" max="13" width="12.125" bestFit="1" customWidth="1"/>
    <col min="14" max="14" width="10" bestFit="1" customWidth="1"/>
    <col min="15" max="15" width="9.75" bestFit="1" customWidth="1"/>
    <col min="16" max="16" width="11.875" bestFit="1" customWidth="1"/>
  </cols>
  <sheetData>
    <row r="1" spans="1:16" ht="18.75" x14ac:dyDescent="0.3">
      <c r="A1" s="323" t="str">
        <f>งบแสดงฐานะ!A1</f>
        <v>เทศบาลตำบลโป่งน้ำร้อน  อำเภอโป่งน้ำร้อน  จังหวัดจันทบุรี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</row>
    <row r="2" spans="1:16" ht="18.75" x14ac:dyDescent="0.3">
      <c r="A2" s="323" t="s">
        <v>351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6" ht="18.75" x14ac:dyDescent="0.3">
      <c r="A3" s="323" t="s">
        <v>116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</row>
    <row r="4" spans="1:16" ht="75" x14ac:dyDescent="0.2">
      <c r="A4" s="118" t="s">
        <v>157</v>
      </c>
      <c r="B4" s="123" t="s">
        <v>119</v>
      </c>
      <c r="C4" s="124" t="s">
        <v>168</v>
      </c>
      <c r="D4" s="124" t="s">
        <v>185</v>
      </c>
      <c r="E4" s="124" t="s">
        <v>186</v>
      </c>
      <c r="F4" s="124" t="s">
        <v>352</v>
      </c>
      <c r="G4" s="124" t="s">
        <v>353</v>
      </c>
      <c r="H4" s="124" t="s">
        <v>68</v>
      </c>
      <c r="I4" s="124" t="s">
        <v>148</v>
      </c>
      <c r="J4" s="124" t="s">
        <v>149</v>
      </c>
      <c r="K4" s="124" t="s">
        <v>150</v>
      </c>
      <c r="L4" s="124" t="s">
        <v>151</v>
      </c>
      <c r="M4" s="124" t="s">
        <v>152</v>
      </c>
      <c r="N4" s="124" t="s">
        <v>153</v>
      </c>
      <c r="O4" s="124" t="s">
        <v>154</v>
      </c>
      <c r="P4" s="124" t="s">
        <v>120</v>
      </c>
    </row>
    <row r="5" spans="1:16" ht="18.75" x14ac:dyDescent="0.2">
      <c r="A5" s="223" t="s">
        <v>147</v>
      </c>
      <c r="B5" s="224"/>
      <c r="C5" s="225"/>
      <c r="D5" s="226"/>
      <c r="E5" s="226"/>
      <c r="F5" s="226"/>
      <c r="G5" s="226"/>
      <c r="H5" s="226"/>
      <c r="I5" s="227"/>
      <c r="J5" s="228"/>
      <c r="K5" s="228"/>
      <c r="L5" s="228"/>
      <c r="M5" s="228"/>
      <c r="N5" s="228"/>
      <c r="O5" s="228"/>
      <c r="P5" s="228"/>
    </row>
    <row r="6" spans="1:16" ht="18.75" x14ac:dyDescent="0.2">
      <c r="A6" s="229" t="s">
        <v>120</v>
      </c>
      <c r="B6" s="230">
        <v>17234517</v>
      </c>
      <c r="C6" s="231">
        <v>17199853.899999999</v>
      </c>
      <c r="D6" s="233">
        <v>0</v>
      </c>
      <c r="E6" s="233">
        <v>0</v>
      </c>
      <c r="F6" s="233">
        <v>0</v>
      </c>
      <c r="G6" s="233">
        <v>0</v>
      </c>
      <c r="H6" s="231">
        <f t="shared" ref="H6:H15" si="0">SUM(I6:P6)</f>
        <v>17199853.899999999</v>
      </c>
      <c r="I6" s="230">
        <v>0</v>
      </c>
      <c r="J6" s="231">
        <v>0</v>
      </c>
      <c r="K6" s="231">
        <v>0</v>
      </c>
      <c r="L6" s="231">
        <v>0</v>
      </c>
      <c r="M6" s="231">
        <v>0</v>
      </c>
      <c r="N6" s="231">
        <v>0</v>
      </c>
      <c r="O6" s="231">
        <v>0</v>
      </c>
      <c r="P6" s="231">
        <v>17199853.899999999</v>
      </c>
    </row>
    <row r="7" spans="1:16" ht="18.75" x14ac:dyDescent="0.3">
      <c r="A7" s="229" t="s">
        <v>175</v>
      </c>
      <c r="B7" s="230">
        <v>2807675</v>
      </c>
      <c r="C7" s="231">
        <v>2807674.84</v>
      </c>
      <c r="D7" s="233">
        <v>0</v>
      </c>
      <c r="E7" s="233">
        <v>0</v>
      </c>
      <c r="F7" s="233">
        <v>0</v>
      </c>
      <c r="G7" s="233">
        <v>0</v>
      </c>
      <c r="H7" s="231">
        <f t="shared" si="0"/>
        <v>2807674.84</v>
      </c>
      <c r="I7" s="216">
        <v>2807674.84</v>
      </c>
      <c r="J7" s="216">
        <v>0</v>
      </c>
      <c r="K7" s="216">
        <v>0</v>
      </c>
      <c r="L7" s="231">
        <v>0</v>
      </c>
      <c r="M7" s="231">
        <v>0</v>
      </c>
      <c r="N7" s="231">
        <v>0</v>
      </c>
      <c r="O7" s="231">
        <v>0</v>
      </c>
      <c r="P7" s="241">
        <v>0</v>
      </c>
    </row>
    <row r="8" spans="1:16" ht="18.75" x14ac:dyDescent="0.3">
      <c r="A8" s="215" t="s">
        <v>176</v>
      </c>
      <c r="B8" s="216">
        <v>20568545</v>
      </c>
      <c r="C8" s="231">
        <v>20568545</v>
      </c>
      <c r="D8" s="217">
        <v>0</v>
      </c>
      <c r="E8" s="217">
        <v>0</v>
      </c>
      <c r="F8" s="217">
        <v>0</v>
      </c>
      <c r="G8" s="217">
        <v>0</v>
      </c>
      <c r="H8" s="231">
        <f t="shared" si="0"/>
        <v>20568545</v>
      </c>
      <c r="I8" s="216">
        <v>7364836</v>
      </c>
      <c r="J8" s="216">
        <v>2230680</v>
      </c>
      <c r="K8" s="216">
        <v>4821180</v>
      </c>
      <c r="L8" s="216">
        <v>3409669</v>
      </c>
      <c r="M8" s="216">
        <v>2382780</v>
      </c>
      <c r="N8" s="216">
        <v>359400</v>
      </c>
      <c r="O8" s="216">
        <v>0</v>
      </c>
      <c r="P8" s="216">
        <v>0</v>
      </c>
    </row>
    <row r="9" spans="1:16" ht="18.75" x14ac:dyDescent="0.3">
      <c r="A9" s="215" t="s">
        <v>125</v>
      </c>
      <c r="B9" s="216">
        <v>1359007</v>
      </c>
      <c r="C9" s="231">
        <v>1358470</v>
      </c>
      <c r="D9" s="217">
        <v>0</v>
      </c>
      <c r="E9" s="217">
        <v>0</v>
      </c>
      <c r="F9" s="217">
        <v>0</v>
      </c>
      <c r="G9" s="217">
        <v>0</v>
      </c>
      <c r="H9" s="231">
        <f t="shared" si="0"/>
        <v>1358470</v>
      </c>
      <c r="I9" s="216">
        <v>654610</v>
      </c>
      <c r="J9" s="216">
        <v>317460</v>
      </c>
      <c r="K9" s="216">
        <v>0</v>
      </c>
      <c r="L9" s="216">
        <v>335640</v>
      </c>
      <c r="M9" s="216">
        <v>50760</v>
      </c>
      <c r="N9" s="216">
        <v>0</v>
      </c>
      <c r="O9" s="216">
        <v>0</v>
      </c>
      <c r="P9" s="216">
        <v>0</v>
      </c>
    </row>
    <row r="10" spans="1:16" ht="18.75" x14ac:dyDescent="0.3">
      <c r="A10" s="215" t="s">
        <v>126</v>
      </c>
      <c r="B10" s="216">
        <v>4716071</v>
      </c>
      <c r="C10" s="231">
        <v>4614670.38</v>
      </c>
      <c r="D10" s="217">
        <v>0</v>
      </c>
      <c r="E10" s="217">
        <v>0</v>
      </c>
      <c r="F10" s="217">
        <v>0</v>
      </c>
      <c r="G10" s="217">
        <v>0</v>
      </c>
      <c r="H10" s="231">
        <f t="shared" si="0"/>
        <v>4614449.4800000004</v>
      </c>
      <c r="I10" s="216">
        <v>785988.09</v>
      </c>
      <c r="J10" s="216">
        <v>499896.85</v>
      </c>
      <c r="K10" s="216">
        <v>2158006</v>
      </c>
      <c r="L10" s="216">
        <v>353063.35</v>
      </c>
      <c r="M10" s="216">
        <v>506827.19</v>
      </c>
      <c r="N10" s="216">
        <v>0</v>
      </c>
      <c r="O10" s="216">
        <v>310668</v>
      </c>
      <c r="P10" s="216">
        <v>0</v>
      </c>
    </row>
    <row r="11" spans="1:16" ht="18.75" x14ac:dyDescent="0.3">
      <c r="A11" s="215" t="s">
        <v>127</v>
      </c>
      <c r="B11" s="216">
        <v>7439542</v>
      </c>
      <c r="C11" s="231">
        <v>7016706.1799999997</v>
      </c>
      <c r="D11" s="217">
        <v>0</v>
      </c>
      <c r="E11" s="217">
        <v>0</v>
      </c>
      <c r="F11" s="217">
        <v>0</v>
      </c>
      <c r="G11" s="217">
        <v>0</v>
      </c>
      <c r="H11" s="231">
        <f t="shared" si="0"/>
        <v>7015706.1799999997</v>
      </c>
      <c r="I11" s="216">
        <v>546838.9</v>
      </c>
      <c r="J11" s="216">
        <v>440782</v>
      </c>
      <c r="K11" s="216">
        <v>3834520.38</v>
      </c>
      <c r="L11" s="216">
        <v>1005188.5</v>
      </c>
      <c r="M11" s="216">
        <v>1165728.3999999999</v>
      </c>
      <c r="N11" s="216">
        <v>22648</v>
      </c>
      <c r="O11" s="216">
        <v>0</v>
      </c>
      <c r="P11" s="216">
        <v>0</v>
      </c>
    </row>
    <row r="12" spans="1:16" ht="18.75" x14ac:dyDescent="0.3">
      <c r="A12" s="215" t="s">
        <v>128</v>
      </c>
      <c r="B12" s="216">
        <v>1035000</v>
      </c>
      <c r="C12" s="231">
        <v>919635.01</v>
      </c>
      <c r="D12" s="217">
        <v>0</v>
      </c>
      <c r="E12" s="217">
        <v>0</v>
      </c>
      <c r="F12" s="217">
        <v>0</v>
      </c>
      <c r="G12" s="217">
        <v>0</v>
      </c>
      <c r="H12" s="231">
        <f t="shared" si="0"/>
        <v>919635.01</v>
      </c>
      <c r="I12" s="216">
        <v>567905.96</v>
      </c>
      <c r="J12" s="216">
        <v>0</v>
      </c>
      <c r="K12" s="216">
        <v>136975.29</v>
      </c>
      <c r="L12" s="216">
        <v>214753.76</v>
      </c>
      <c r="M12" s="216">
        <v>0</v>
      </c>
      <c r="N12" s="216">
        <v>0</v>
      </c>
      <c r="O12" s="216">
        <v>0</v>
      </c>
      <c r="P12" s="216">
        <v>0</v>
      </c>
    </row>
    <row r="13" spans="1:16" ht="18.75" x14ac:dyDescent="0.3">
      <c r="A13" s="215" t="s">
        <v>183</v>
      </c>
      <c r="B13" s="216">
        <v>1408690</v>
      </c>
      <c r="C13" s="231">
        <v>1394690</v>
      </c>
      <c r="D13" s="217">
        <v>29000</v>
      </c>
      <c r="E13" s="217">
        <v>0</v>
      </c>
      <c r="F13" s="217">
        <v>0</v>
      </c>
      <c r="G13" s="217">
        <v>0</v>
      </c>
      <c r="H13" s="231">
        <f>SUM(I13:P13)</f>
        <v>1423690</v>
      </c>
      <c r="I13" s="216">
        <v>495590</v>
      </c>
      <c r="J13" s="216">
        <v>409900</v>
      </c>
      <c r="K13" s="216">
        <v>50300</v>
      </c>
      <c r="L13" s="216">
        <v>413000</v>
      </c>
      <c r="M13" s="216">
        <v>54900</v>
      </c>
      <c r="N13" s="216">
        <v>0</v>
      </c>
      <c r="O13" s="216">
        <v>0</v>
      </c>
      <c r="P13" s="216">
        <v>0</v>
      </c>
    </row>
    <row r="14" spans="1:16" ht="18.75" x14ac:dyDescent="0.3">
      <c r="A14" s="215" t="s">
        <v>184</v>
      </c>
      <c r="B14" s="216">
        <v>10117161</v>
      </c>
      <c r="C14" s="231">
        <v>10117161</v>
      </c>
      <c r="D14" s="217">
        <v>0</v>
      </c>
      <c r="E14" s="217">
        <v>6124000</v>
      </c>
      <c r="F14" s="217">
        <v>11864969</v>
      </c>
      <c r="G14" s="217">
        <v>0</v>
      </c>
      <c r="H14" s="231">
        <f>SUM(I14:P14)</f>
        <v>28106130</v>
      </c>
      <c r="I14" s="216">
        <v>866000</v>
      </c>
      <c r="J14" s="216">
        <v>0</v>
      </c>
      <c r="K14" s="216">
        <v>223500</v>
      </c>
      <c r="L14" s="216">
        <v>462161</v>
      </c>
      <c r="M14" s="216">
        <v>26554469</v>
      </c>
      <c r="N14" s="216">
        <v>0</v>
      </c>
      <c r="O14" s="216">
        <v>0</v>
      </c>
      <c r="P14" s="216">
        <v>0</v>
      </c>
    </row>
    <row r="15" spans="1:16" ht="18.75" x14ac:dyDescent="0.3">
      <c r="A15" s="219" t="s">
        <v>133</v>
      </c>
      <c r="B15" s="221">
        <v>6356000</v>
      </c>
      <c r="C15" s="234">
        <v>6284000</v>
      </c>
      <c r="D15" s="222">
        <v>0</v>
      </c>
      <c r="E15" s="222">
        <v>0</v>
      </c>
      <c r="F15" s="222">
        <v>0</v>
      </c>
      <c r="G15" s="222">
        <v>0</v>
      </c>
      <c r="H15" s="234">
        <f t="shared" si="0"/>
        <v>6284000</v>
      </c>
      <c r="I15" s="221">
        <v>0</v>
      </c>
      <c r="J15" s="221">
        <v>0</v>
      </c>
      <c r="K15" s="221">
        <v>6104000</v>
      </c>
      <c r="L15" s="221">
        <v>180000</v>
      </c>
      <c r="M15" s="221">
        <v>0</v>
      </c>
      <c r="N15" s="221">
        <v>0</v>
      </c>
      <c r="O15" s="221">
        <v>0</v>
      </c>
      <c r="P15" s="221">
        <v>0</v>
      </c>
    </row>
    <row r="16" spans="1:16" ht="19.5" thickBot="1" x14ac:dyDescent="0.35">
      <c r="A16" s="120" t="s">
        <v>158</v>
      </c>
      <c r="B16" s="125">
        <f t="shared" ref="B16:P16" si="1">SUM(B6:B15)</f>
        <v>73042208</v>
      </c>
      <c r="C16" s="125">
        <f t="shared" si="1"/>
        <v>72281406.310000002</v>
      </c>
      <c r="D16" s="125">
        <f t="shared" si="1"/>
        <v>29000</v>
      </c>
      <c r="E16" s="125">
        <f t="shared" si="1"/>
        <v>6124000</v>
      </c>
      <c r="F16" s="125">
        <f>SUM(F6:F15)</f>
        <v>11864969</v>
      </c>
      <c r="G16" s="125">
        <v>0</v>
      </c>
      <c r="H16" s="125">
        <f>SUM(H6:H15)</f>
        <v>90298154.409999996</v>
      </c>
      <c r="I16" s="125">
        <f t="shared" si="1"/>
        <v>14089443.789999999</v>
      </c>
      <c r="J16" s="125">
        <f t="shared" si="1"/>
        <v>3898718.85</v>
      </c>
      <c r="K16" s="125">
        <f t="shared" si="1"/>
        <v>17328481.669999998</v>
      </c>
      <c r="L16" s="125">
        <f t="shared" si="1"/>
        <v>6373475.6099999994</v>
      </c>
      <c r="M16" s="125">
        <f t="shared" si="1"/>
        <v>30715464.59</v>
      </c>
      <c r="N16" s="125">
        <f t="shared" si="1"/>
        <v>382048</v>
      </c>
      <c r="O16" s="125">
        <f t="shared" si="1"/>
        <v>310668</v>
      </c>
      <c r="P16" s="125">
        <f t="shared" si="1"/>
        <v>17199853.899999999</v>
      </c>
    </row>
    <row r="17" spans="1:16" ht="19.5" thickTop="1" x14ac:dyDescent="0.3">
      <c r="A17" s="212" t="s">
        <v>159</v>
      </c>
      <c r="B17" s="213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</row>
    <row r="18" spans="1:16" ht="18.75" x14ac:dyDescent="0.3">
      <c r="A18" s="215" t="s">
        <v>160</v>
      </c>
      <c r="B18" s="216">
        <v>2350000</v>
      </c>
      <c r="C18" s="216"/>
      <c r="D18" s="217">
        <v>0</v>
      </c>
      <c r="E18" s="217">
        <v>0</v>
      </c>
      <c r="F18" s="217">
        <v>0</v>
      </c>
      <c r="G18" s="217">
        <v>0</v>
      </c>
      <c r="H18" s="217"/>
      <c r="I18" s="217"/>
      <c r="J18" s="217"/>
      <c r="K18" s="217"/>
      <c r="L18" s="217"/>
      <c r="M18" s="217"/>
      <c r="N18" s="217"/>
      <c r="O18" s="217"/>
      <c r="P18" s="217"/>
    </row>
    <row r="19" spans="1:16" ht="18.75" x14ac:dyDescent="0.3">
      <c r="A19" s="215" t="s">
        <v>161</v>
      </c>
      <c r="B19" s="216">
        <v>1551000</v>
      </c>
      <c r="C19" s="216"/>
      <c r="D19" s="217">
        <v>0</v>
      </c>
      <c r="E19" s="217">
        <v>0</v>
      </c>
      <c r="F19" s="217">
        <v>0</v>
      </c>
      <c r="G19" s="217">
        <v>0</v>
      </c>
      <c r="H19" s="217"/>
      <c r="I19" s="217"/>
      <c r="J19" s="217"/>
      <c r="K19" s="217"/>
      <c r="L19" s="217"/>
      <c r="M19" s="217"/>
      <c r="N19" s="217"/>
      <c r="O19" s="217"/>
      <c r="P19" s="217"/>
    </row>
    <row r="20" spans="1:16" ht="18.75" x14ac:dyDescent="0.3">
      <c r="A20" s="215" t="s">
        <v>345</v>
      </c>
      <c r="B20" s="216">
        <v>910000</v>
      </c>
      <c r="C20" s="216"/>
      <c r="D20" s="217">
        <v>0</v>
      </c>
      <c r="E20" s="217">
        <v>0</v>
      </c>
      <c r="F20" s="217">
        <v>0</v>
      </c>
      <c r="G20" s="217">
        <v>0</v>
      </c>
      <c r="H20" s="217"/>
      <c r="I20" s="217"/>
      <c r="J20" s="217"/>
      <c r="K20" s="217"/>
      <c r="L20" s="217"/>
      <c r="M20" s="217"/>
      <c r="N20" s="217"/>
      <c r="O20" s="217"/>
      <c r="P20" s="217"/>
    </row>
    <row r="21" spans="1:16" ht="18.75" x14ac:dyDescent="0.3">
      <c r="A21" s="215" t="s">
        <v>162</v>
      </c>
      <c r="B21" s="216">
        <v>740000</v>
      </c>
      <c r="C21" s="216"/>
      <c r="D21" s="217">
        <v>0</v>
      </c>
      <c r="E21" s="217">
        <v>0</v>
      </c>
      <c r="F21" s="217">
        <v>0</v>
      </c>
      <c r="G21" s="217">
        <v>0</v>
      </c>
      <c r="H21" s="217"/>
      <c r="I21" s="217"/>
      <c r="J21" s="217"/>
      <c r="K21" s="217"/>
      <c r="L21" s="217" t="s">
        <v>464</v>
      </c>
      <c r="M21" s="217"/>
      <c r="N21" s="217"/>
      <c r="O21" s="217"/>
      <c r="P21" s="217"/>
    </row>
    <row r="22" spans="1:16" ht="18.75" x14ac:dyDescent="0.3">
      <c r="A22" s="215" t="s">
        <v>163</v>
      </c>
      <c r="B22" s="216">
        <v>32851000</v>
      </c>
      <c r="C22" s="216"/>
      <c r="D22" s="217">
        <v>0</v>
      </c>
      <c r="E22" s="217">
        <v>0</v>
      </c>
      <c r="F22" s="217">
        <v>0</v>
      </c>
      <c r="G22" s="217">
        <v>0</v>
      </c>
      <c r="H22" s="217"/>
      <c r="I22" s="217"/>
      <c r="J22" s="217"/>
      <c r="K22" s="217"/>
      <c r="L22" s="217"/>
      <c r="M22" s="217"/>
      <c r="N22" s="217"/>
      <c r="O22" s="217"/>
      <c r="P22" s="217"/>
    </row>
    <row r="23" spans="1:16" ht="18.75" x14ac:dyDescent="0.3">
      <c r="A23" s="215" t="s">
        <v>164</v>
      </c>
      <c r="B23" s="216">
        <v>34641208</v>
      </c>
      <c r="C23" s="216"/>
      <c r="D23" s="217">
        <v>0</v>
      </c>
      <c r="E23" s="217">
        <v>0</v>
      </c>
      <c r="F23" s="217">
        <v>0</v>
      </c>
      <c r="G23" s="217">
        <v>0</v>
      </c>
      <c r="H23" s="217"/>
      <c r="I23" s="217"/>
      <c r="J23" s="217"/>
      <c r="K23" s="217"/>
      <c r="L23" s="217"/>
      <c r="M23" s="217"/>
      <c r="N23" s="217"/>
      <c r="O23" s="217"/>
      <c r="P23" s="217"/>
    </row>
    <row r="24" spans="1:16" ht="18.75" x14ac:dyDescent="0.3">
      <c r="A24" s="215" t="s">
        <v>165</v>
      </c>
      <c r="B24" s="218">
        <v>0</v>
      </c>
      <c r="C24" s="216">
        <v>0</v>
      </c>
      <c r="D24" s="217">
        <v>29000</v>
      </c>
      <c r="E24" s="217">
        <v>0</v>
      </c>
      <c r="F24" s="217">
        <v>0</v>
      </c>
      <c r="G24" s="217">
        <v>0</v>
      </c>
      <c r="H24" s="217">
        <v>29000</v>
      </c>
      <c r="I24" s="217"/>
      <c r="J24" s="217"/>
      <c r="K24" s="217"/>
      <c r="L24" s="217"/>
      <c r="M24" s="217"/>
      <c r="N24" s="217"/>
      <c r="O24" s="217"/>
      <c r="P24" s="217"/>
    </row>
    <row r="25" spans="1:16" ht="18.75" x14ac:dyDescent="0.3">
      <c r="A25" s="273" t="s">
        <v>23</v>
      </c>
      <c r="B25" s="274">
        <v>0</v>
      </c>
      <c r="C25" s="275">
        <v>0</v>
      </c>
      <c r="D25" s="276">
        <v>0</v>
      </c>
      <c r="E25" s="276">
        <v>6124000</v>
      </c>
      <c r="F25" s="276">
        <v>0</v>
      </c>
      <c r="G25" s="276">
        <v>0</v>
      </c>
      <c r="H25" s="276">
        <v>6124000</v>
      </c>
      <c r="I25" s="276"/>
      <c r="J25" s="276"/>
      <c r="K25" s="276"/>
      <c r="L25" s="276"/>
      <c r="M25" s="276"/>
      <c r="N25" s="276"/>
      <c r="O25" s="276"/>
      <c r="P25" s="276"/>
    </row>
    <row r="26" spans="1:16" ht="18.75" x14ac:dyDescent="0.3">
      <c r="A26" s="273" t="s">
        <v>24</v>
      </c>
      <c r="B26" s="274">
        <v>0</v>
      </c>
      <c r="C26" s="275">
        <v>0</v>
      </c>
      <c r="D26" s="276">
        <v>0</v>
      </c>
      <c r="E26" s="276">
        <v>0</v>
      </c>
      <c r="F26" s="276">
        <v>11864969</v>
      </c>
      <c r="G26" s="276">
        <v>0</v>
      </c>
      <c r="H26" s="276">
        <v>11864969</v>
      </c>
      <c r="I26" s="276"/>
      <c r="J26" s="276"/>
      <c r="K26" s="276"/>
      <c r="L26" s="276"/>
      <c r="M26" s="276"/>
      <c r="N26" s="276"/>
      <c r="O26" s="276"/>
      <c r="P26" s="276"/>
    </row>
    <row r="27" spans="1:16" ht="18.75" x14ac:dyDescent="0.3">
      <c r="A27" s="219" t="s">
        <v>66</v>
      </c>
      <c r="B27" s="220">
        <v>0</v>
      </c>
      <c r="C27" s="221">
        <v>0</v>
      </c>
      <c r="D27" s="222">
        <v>0</v>
      </c>
      <c r="E27" s="222">
        <v>0</v>
      </c>
      <c r="F27" s="222">
        <v>0</v>
      </c>
      <c r="G27" s="222">
        <v>0</v>
      </c>
      <c r="H27" s="239">
        <v>0</v>
      </c>
      <c r="I27" s="222"/>
      <c r="J27" s="222"/>
      <c r="K27" s="222"/>
      <c r="L27" s="222"/>
      <c r="M27" s="222"/>
      <c r="N27" s="222"/>
      <c r="O27" s="222"/>
      <c r="P27" s="222"/>
    </row>
    <row r="28" spans="1:16" ht="19.5" thickBot="1" x14ac:dyDescent="0.35">
      <c r="A28" s="120" t="s">
        <v>166</v>
      </c>
      <c r="B28" s="235">
        <f>SUM(B18:B24)</f>
        <v>73043208</v>
      </c>
      <c r="C28" s="235">
        <f t="shared" ref="C28:D28" si="2">SUM(C18:C24)</f>
        <v>0</v>
      </c>
      <c r="D28" s="235">
        <f t="shared" si="2"/>
        <v>29000</v>
      </c>
      <c r="E28" s="235">
        <f>SUM(E17:E27)</f>
        <v>6124000</v>
      </c>
      <c r="F28" s="235">
        <f>SUM(F18:F27)</f>
        <v>11864969</v>
      </c>
      <c r="G28" s="235">
        <v>0</v>
      </c>
      <c r="H28" s="235">
        <f>SUM(H18:H27)</f>
        <v>18017969</v>
      </c>
      <c r="I28" s="126"/>
      <c r="J28" s="126"/>
      <c r="K28" s="126"/>
      <c r="L28" s="126"/>
      <c r="M28" s="126"/>
      <c r="N28" s="126"/>
      <c r="O28" s="126"/>
      <c r="P28" s="126"/>
    </row>
    <row r="29" spans="1:16" ht="20.25" thickTop="1" thickBot="1" x14ac:dyDescent="0.35">
      <c r="A29" s="110" t="s">
        <v>167</v>
      </c>
      <c r="B29" s="236"/>
      <c r="C29" s="237"/>
      <c r="D29" s="237"/>
      <c r="E29" s="237"/>
      <c r="F29" s="237"/>
      <c r="G29" s="237"/>
      <c r="H29" s="238">
        <f>H28-H16</f>
        <v>-72280185.409999996</v>
      </c>
      <c r="I29" s="115"/>
      <c r="J29" s="115"/>
      <c r="K29" s="115"/>
      <c r="L29" s="115"/>
      <c r="M29" s="115"/>
      <c r="N29" s="115"/>
      <c r="O29" s="115"/>
      <c r="P29" s="115"/>
    </row>
    <row r="30" spans="1:16" ht="19.5" thickTop="1" x14ac:dyDescent="0.3">
      <c r="A30" s="110"/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</row>
    <row r="31" spans="1:16" ht="18.75" x14ac:dyDescent="0.3">
      <c r="A31" s="110"/>
      <c r="B31" s="114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</row>
    <row r="32" spans="1:16" ht="18.75" x14ac:dyDescent="0.3">
      <c r="A32" s="110"/>
      <c r="B32" s="114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</row>
    <row r="33" spans="1:16" ht="18.75" x14ac:dyDescent="0.3">
      <c r="A33" s="322" t="s">
        <v>343</v>
      </c>
      <c r="B33" s="322"/>
      <c r="C33" s="115"/>
      <c r="D33" s="115"/>
      <c r="E33" s="115"/>
      <c r="F33" s="115"/>
      <c r="G33" s="115"/>
      <c r="H33" s="321" t="s">
        <v>298</v>
      </c>
      <c r="I33" s="321"/>
      <c r="J33" s="321"/>
      <c r="K33" s="321"/>
      <c r="L33" s="115"/>
      <c r="M33" s="321" t="s">
        <v>198</v>
      </c>
      <c r="N33" s="321"/>
      <c r="O33" s="321"/>
      <c r="P33" s="115"/>
    </row>
    <row r="34" spans="1:16" ht="18.75" x14ac:dyDescent="0.3">
      <c r="A34" s="322" t="s">
        <v>344</v>
      </c>
      <c r="B34" s="322"/>
      <c r="C34" s="115"/>
      <c r="D34" s="115"/>
      <c r="E34" s="115"/>
      <c r="F34" s="115"/>
      <c r="G34" s="115"/>
      <c r="H34" s="321" t="s">
        <v>299</v>
      </c>
      <c r="I34" s="321"/>
      <c r="J34" s="321"/>
      <c r="K34" s="321"/>
      <c r="L34" s="115"/>
      <c r="M34" s="321" t="s">
        <v>300</v>
      </c>
      <c r="N34" s="321"/>
      <c r="O34" s="321"/>
      <c r="P34" s="115"/>
    </row>
    <row r="35" spans="1:16" ht="18.75" x14ac:dyDescent="0.3">
      <c r="A35" s="110"/>
      <c r="B35" s="114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</row>
    <row r="36" spans="1:16" ht="18.75" x14ac:dyDescent="0.3">
      <c r="A36" s="110"/>
      <c r="B36" s="114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</row>
    <row r="37" spans="1:16" ht="18.75" x14ac:dyDescent="0.3">
      <c r="A37" s="110"/>
      <c r="B37" s="114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</row>
    <row r="38" spans="1:16" ht="18.75" x14ac:dyDescent="0.3">
      <c r="A38" s="110"/>
      <c r="B38" s="11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</row>
    <row r="39" spans="1:16" ht="18.75" x14ac:dyDescent="0.3">
      <c r="A39" s="110"/>
      <c r="B39" s="11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</row>
    <row r="40" spans="1:16" ht="18.75" x14ac:dyDescent="0.3">
      <c r="A40" s="110"/>
      <c r="B40" s="11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</row>
    <row r="41" spans="1:16" ht="18.75" x14ac:dyDescent="0.3">
      <c r="A41" s="110"/>
      <c r="B41" s="11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</row>
    <row r="42" spans="1:16" ht="18.75" x14ac:dyDescent="0.3">
      <c r="A42" s="110"/>
      <c r="B42" s="11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</row>
    <row r="43" spans="1:16" ht="18.75" x14ac:dyDescent="0.3">
      <c r="A43" s="110"/>
      <c r="B43" s="11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</row>
    <row r="44" spans="1:16" ht="18.75" x14ac:dyDescent="0.3">
      <c r="A44" s="110"/>
      <c r="B44" s="11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</row>
    <row r="45" spans="1:16" ht="18.75" x14ac:dyDescent="0.3">
      <c r="A45" s="110"/>
      <c r="B45" s="11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</row>
    <row r="46" spans="1:16" ht="18.75" x14ac:dyDescent="0.3">
      <c r="A46" s="110"/>
      <c r="B46" s="11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</row>
    <row r="47" spans="1:16" ht="18.75" x14ac:dyDescent="0.3">
      <c r="A47" s="110"/>
      <c r="B47" s="11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</row>
    <row r="48" spans="1:16" ht="18.75" x14ac:dyDescent="0.3">
      <c r="A48" s="110"/>
      <c r="B48" s="11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</row>
    <row r="49" spans="1:16" ht="18.75" x14ac:dyDescent="0.3">
      <c r="A49" s="110"/>
      <c r="B49" s="11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</row>
    <row r="50" spans="1:16" ht="18.75" x14ac:dyDescent="0.3">
      <c r="A50" s="110"/>
      <c r="B50" s="11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</row>
    <row r="51" spans="1:16" ht="18.75" x14ac:dyDescent="0.3">
      <c r="A51" s="110"/>
      <c r="B51" s="11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</row>
    <row r="52" spans="1:16" ht="18.75" x14ac:dyDescent="0.3">
      <c r="A52" s="110"/>
      <c r="B52" s="114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</row>
    <row r="53" spans="1:16" ht="18.75" x14ac:dyDescent="0.3">
      <c r="A53" s="110"/>
      <c r="B53" s="114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</row>
    <row r="54" spans="1:16" ht="18.75" x14ac:dyDescent="0.3">
      <c r="A54" s="110"/>
      <c r="B54" s="114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</row>
    <row r="55" spans="1:16" ht="18.75" x14ac:dyDescent="0.3">
      <c r="A55" s="110"/>
      <c r="B55" s="114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</row>
    <row r="56" spans="1:16" ht="18.75" x14ac:dyDescent="0.3">
      <c r="A56" s="110"/>
      <c r="B56" s="114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</row>
    <row r="57" spans="1:16" ht="18.75" x14ac:dyDescent="0.3">
      <c r="A57" s="110"/>
      <c r="B57" s="114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</row>
    <row r="58" spans="1:16" ht="18.75" x14ac:dyDescent="0.3">
      <c r="A58" s="110"/>
      <c r="B58" s="114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</row>
    <row r="59" spans="1:16" ht="18.75" x14ac:dyDescent="0.3">
      <c r="A59" s="110"/>
      <c r="B59" s="114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</row>
  </sheetData>
  <mergeCells count="9">
    <mergeCell ref="A34:B34"/>
    <mergeCell ref="H34:K34"/>
    <mergeCell ref="M34:O34"/>
    <mergeCell ref="A1:P1"/>
    <mergeCell ref="A2:P2"/>
    <mergeCell ref="A3:P3"/>
    <mergeCell ref="A33:B33"/>
    <mergeCell ref="H33:K33"/>
    <mergeCell ref="M33:O33"/>
  </mergeCells>
  <pageMargins left="0" right="0" top="0.35433070866141736" bottom="0" header="0.31496062992125984" footer="0.31496062992125984"/>
  <pageSetup paperSize="9" scale="7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Normal="100" workbookViewId="0">
      <selection activeCell="C9" sqref="C9"/>
    </sheetView>
  </sheetViews>
  <sheetFormatPr defaultRowHeight="21" x14ac:dyDescent="0.35"/>
  <cols>
    <col min="1" max="1" width="3.5" style="1" customWidth="1"/>
    <col min="2" max="2" width="27.25" style="1" customWidth="1"/>
    <col min="3" max="3" width="11.625" style="4" customWidth="1"/>
    <col min="4" max="4" width="11.5" style="4" customWidth="1"/>
    <col min="5" max="5" width="16.5" style="1" customWidth="1"/>
    <col min="6" max="6" width="12.875" style="4" customWidth="1"/>
    <col min="7" max="7" width="12.625" style="4" customWidth="1"/>
    <col min="8" max="16384" width="9" style="1"/>
  </cols>
  <sheetData>
    <row r="1" spans="1:7" x14ac:dyDescent="0.35">
      <c r="A1" s="294" t="str">
        <f>งบแสดงฐานะ!A1</f>
        <v>เทศบาลตำบลโป่งน้ำร้อน  อำเภอโป่งน้ำร้อน  จังหวัดจันทบุรี</v>
      </c>
      <c r="B1" s="294"/>
      <c r="C1" s="294"/>
      <c r="D1" s="294"/>
      <c r="E1" s="294"/>
      <c r="F1" s="294"/>
      <c r="G1" s="294"/>
    </row>
    <row r="2" spans="1:7" x14ac:dyDescent="0.35">
      <c r="A2" s="294" t="s">
        <v>27</v>
      </c>
      <c r="B2" s="294"/>
      <c r="C2" s="294"/>
      <c r="D2" s="294"/>
      <c r="E2" s="294"/>
      <c r="F2" s="294"/>
      <c r="G2" s="294"/>
    </row>
    <row r="3" spans="1:7" x14ac:dyDescent="0.35">
      <c r="A3" s="294" t="s">
        <v>354</v>
      </c>
      <c r="B3" s="294"/>
      <c r="C3" s="294"/>
      <c r="D3" s="294"/>
      <c r="E3" s="294"/>
      <c r="F3" s="294"/>
      <c r="G3" s="294"/>
    </row>
    <row r="4" spans="1:7" x14ac:dyDescent="0.35">
      <c r="A4" s="2" t="s">
        <v>38</v>
      </c>
    </row>
    <row r="5" spans="1:7" s="2" customFormat="1" x14ac:dyDescent="0.35">
      <c r="A5" s="295" t="s">
        <v>39</v>
      </c>
      <c r="B5" s="295"/>
      <c r="C5" s="297" t="s">
        <v>62</v>
      </c>
      <c r="D5" s="297"/>
      <c r="E5" s="298" t="s">
        <v>348</v>
      </c>
      <c r="F5" s="298"/>
      <c r="G5" s="298"/>
    </row>
    <row r="6" spans="1:7" s="2" customFormat="1" x14ac:dyDescent="0.35">
      <c r="A6" s="295"/>
      <c r="B6" s="295"/>
      <c r="C6" s="297"/>
      <c r="D6" s="297"/>
      <c r="E6" s="116" t="s">
        <v>63</v>
      </c>
      <c r="F6" s="296" t="s">
        <v>64</v>
      </c>
      <c r="G6" s="296"/>
    </row>
    <row r="7" spans="1:7" s="2" customFormat="1" x14ac:dyDescent="0.35">
      <c r="A7" s="24"/>
      <c r="B7" s="25"/>
      <c r="C7" s="17" t="s">
        <v>359</v>
      </c>
      <c r="D7" s="17" t="s">
        <v>107</v>
      </c>
      <c r="E7" s="32"/>
      <c r="F7" s="31" t="s">
        <v>359</v>
      </c>
      <c r="G7" s="17" t="s">
        <v>107</v>
      </c>
    </row>
    <row r="8" spans="1:7" x14ac:dyDescent="0.35">
      <c r="A8" s="26" t="s">
        <v>40</v>
      </c>
      <c r="B8" s="27"/>
      <c r="C8" s="21"/>
      <c r="D8" s="18"/>
      <c r="E8" s="33"/>
      <c r="F8" s="21"/>
      <c r="G8" s="21"/>
    </row>
    <row r="9" spans="1:7" x14ac:dyDescent="0.35">
      <c r="A9" s="28"/>
      <c r="B9" s="27" t="s">
        <v>41</v>
      </c>
      <c r="C9" s="22"/>
      <c r="D9" s="19"/>
      <c r="E9" s="33" t="s">
        <v>65</v>
      </c>
      <c r="F9" s="22"/>
      <c r="G9" s="22"/>
    </row>
    <row r="10" spans="1:7" x14ac:dyDescent="0.35">
      <c r="A10" s="28"/>
      <c r="B10" s="27" t="s">
        <v>42</v>
      </c>
      <c r="C10" s="22"/>
      <c r="D10" s="19"/>
      <c r="E10" s="33" t="s">
        <v>23</v>
      </c>
      <c r="F10" s="22"/>
      <c r="G10" s="22"/>
    </row>
    <row r="11" spans="1:7" x14ac:dyDescent="0.35">
      <c r="A11" s="28"/>
      <c r="B11" s="27" t="s">
        <v>43</v>
      </c>
      <c r="C11" s="22"/>
      <c r="D11" s="19"/>
      <c r="E11" s="33" t="s">
        <v>24</v>
      </c>
      <c r="F11" s="22"/>
      <c r="G11" s="22"/>
    </row>
    <row r="12" spans="1:7" x14ac:dyDescent="0.35">
      <c r="A12" s="28"/>
      <c r="B12" s="27"/>
      <c r="C12" s="22"/>
      <c r="D12" s="19"/>
      <c r="E12" s="33" t="s">
        <v>66</v>
      </c>
      <c r="F12" s="22"/>
      <c r="G12" s="22"/>
    </row>
    <row r="13" spans="1:7" x14ac:dyDescent="0.35">
      <c r="A13" s="28"/>
      <c r="B13" s="27"/>
      <c r="C13" s="22"/>
      <c r="D13" s="19"/>
      <c r="E13" s="33" t="s">
        <v>67</v>
      </c>
      <c r="F13" s="22"/>
      <c r="G13" s="22"/>
    </row>
    <row r="14" spans="1:7" x14ac:dyDescent="0.35">
      <c r="A14" s="26" t="s">
        <v>44</v>
      </c>
      <c r="B14" s="27"/>
      <c r="C14" s="22"/>
      <c r="D14" s="19"/>
      <c r="E14" s="34" t="s">
        <v>43</v>
      </c>
      <c r="F14" s="22"/>
      <c r="G14" s="22"/>
    </row>
    <row r="15" spans="1:7" x14ac:dyDescent="0.35">
      <c r="A15" s="28"/>
      <c r="B15" s="27" t="s">
        <v>45</v>
      </c>
      <c r="C15" s="22"/>
      <c r="D15" s="19"/>
      <c r="E15" s="33"/>
      <c r="F15" s="22"/>
      <c r="G15" s="22"/>
    </row>
    <row r="16" spans="1:7" x14ac:dyDescent="0.35">
      <c r="A16" s="28"/>
      <c r="B16" s="27" t="s">
        <v>48</v>
      </c>
      <c r="C16" s="22"/>
      <c r="D16" s="19"/>
      <c r="E16" s="33"/>
      <c r="F16" s="22"/>
      <c r="G16" s="22"/>
    </row>
    <row r="17" spans="1:7" x14ac:dyDescent="0.35">
      <c r="A17" s="28"/>
      <c r="B17" s="27" t="s">
        <v>49</v>
      </c>
      <c r="C17" s="22"/>
      <c r="D17" s="19"/>
      <c r="E17" s="33"/>
      <c r="F17" s="22"/>
      <c r="G17" s="22"/>
    </row>
    <row r="18" spans="1:7" x14ac:dyDescent="0.35">
      <c r="A18" s="28"/>
      <c r="B18" s="27" t="s">
        <v>50</v>
      </c>
      <c r="C18" s="22"/>
      <c r="D18" s="19"/>
      <c r="E18" s="33"/>
      <c r="F18" s="22"/>
      <c r="G18" s="22"/>
    </row>
    <row r="19" spans="1:7" x14ac:dyDescent="0.35">
      <c r="A19" s="28"/>
      <c r="B19" s="27" t="s">
        <v>51</v>
      </c>
      <c r="C19" s="22"/>
      <c r="D19" s="19"/>
      <c r="E19" s="33"/>
      <c r="F19" s="22"/>
      <c r="G19" s="22"/>
    </row>
    <row r="20" spans="1:7" x14ac:dyDescent="0.35">
      <c r="A20" s="28"/>
      <c r="B20" s="27" t="s">
        <v>52</v>
      </c>
      <c r="C20" s="22"/>
      <c r="D20" s="19"/>
      <c r="E20" s="33"/>
      <c r="F20" s="22"/>
      <c r="G20" s="22"/>
    </row>
    <row r="21" spans="1:7" x14ac:dyDescent="0.35">
      <c r="A21" s="28"/>
      <c r="B21" s="27" t="s">
        <v>53</v>
      </c>
      <c r="C21" s="22"/>
      <c r="D21" s="19"/>
      <c r="E21" s="33"/>
      <c r="F21" s="22"/>
      <c r="G21" s="22"/>
    </row>
    <row r="22" spans="1:7" x14ac:dyDescent="0.35">
      <c r="A22" s="28"/>
      <c r="B22" s="27" t="s">
        <v>54</v>
      </c>
      <c r="C22" s="22"/>
      <c r="D22" s="19"/>
      <c r="E22" s="33"/>
      <c r="F22" s="22"/>
      <c r="G22" s="22"/>
    </row>
    <row r="23" spans="1:7" x14ac:dyDescent="0.35">
      <c r="A23" s="28"/>
      <c r="B23" s="27" t="s">
        <v>46</v>
      </c>
      <c r="C23" s="22"/>
      <c r="D23" s="19"/>
      <c r="E23" s="33"/>
      <c r="F23" s="22"/>
      <c r="G23" s="22"/>
    </row>
    <row r="24" spans="1:7" x14ac:dyDescent="0.35">
      <c r="A24" s="28"/>
      <c r="B24" s="27" t="s">
        <v>55</v>
      </c>
      <c r="C24" s="22"/>
      <c r="D24" s="19"/>
      <c r="E24" s="33"/>
      <c r="F24" s="22"/>
      <c r="G24" s="22"/>
    </row>
    <row r="25" spans="1:7" x14ac:dyDescent="0.35">
      <c r="A25" s="28"/>
      <c r="B25" s="27" t="s">
        <v>56</v>
      </c>
      <c r="C25" s="22"/>
      <c r="D25" s="19"/>
      <c r="E25" s="33"/>
      <c r="F25" s="22"/>
      <c r="G25" s="22"/>
    </row>
    <row r="26" spans="1:7" x14ac:dyDescent="0.35">
      <c r="A26" s="28"/>
      <c r="B26" s="27" t="s">
        <v>57</v>
      </c>
      <c r="C26" s="22"/>
      <c r="D26" s="19"/>
      <c r="E26" s="33"/>
      <c r="F26" s="22"/>
      <c r="G26" s="22"/>
    </row>
    <row r="27" spans="1:7" x14ac:dyDescent="0.35">
      <c r="A27" s="28"/>
      <c r="B27" s="27" t="s">
        <v>58</v>
      </c>
      <c r="C27" s="22"/>
      <c r="D27" s="19"/>
      <c r="E27" s="33"/>
      <c r="F27" s="22"/>
      <c r="G27" s="22"/>
    </row>
    <row r="28" spans="1:7" x14ac:dyDescent="0.35">
      <c r="A28" s="28"/>
      <c r="B28" s="27" t="s">
        <v>59</v>
      </c>
      <c r="C28" s="22"/>
      <c r="D28" s="19"/>
      <c r="E28" s="33"/>
      <c r="F28" s="22"/>
      <c r="G28" s="22"/>
    </row>
    <row r="29" spans="1:7" x14ac:dyDescent="0.35">
      <c r="A29" s="28"/>
      <c r="B29" s="27" t="s">
        <v>60</v>
      </c>
      <c r="C29" s="22"/>
      <c r="D29" s="19"/>
      <c r="E29" s="33"/>
      <c r="F29" s="22"/>
      <c r="G29" s="22"/>
    </row>
    <row r="30" spans="1:7" x14ac:dyDescent="0.35">
      <c r="A30" s="28"/>
      <c r="B30" s="27" t="s">
        <v>47</v>
      </c>
      <c r="C30" s="22"/>
      <c r="D30" s="19"/>
      <c r="E30" s="33"/>
      <c r="F30" s="22"/>
      <c r="G30" s="22"/>
    </row>
    <row r="31" spans="1:7" x14ac:dyDescent="0.35">
      <c r="A31" s="28"/>
      <c r="B31" s="27" t="s">
        <v>61</v>
      </c>
      <c r="C31" s="23"/>
      <c r="D31" s="20"/>
      <c r="E31" s="33"/>
      <c r="F31" s="23"/>
      <c r="G31" s="23"/>
    </row>
    <row r="32" spans="1:7" ht="21.75" thickBot="1" x14ac:dyDescent="0.4">
      <c r="A32" s="29"/>
      <c r="B32" s="30" t="s">
        <v>68</v>
      </c>
      <c r="C32" s="36">
        <f>SUM(C9:C31)</f>
        <v>0</v>
      </c>
      <c r="D32" s="36">
        <f>SUM(D9:D31)</f>
        <v>0</v>
      </c>
      <c r="E32" s="35"/>
      <c r="F32" s="36">
        <f>SUM(F9:F31)</f>
        <v>0</v>
      </c>
      <c r="G32" s="36">
        <f>SUM(G9:G31)</f>
        <v>0</v>
      </c>
    </row>
    <row r="33" spans="2:2" ht="21.75" thickTop="1" x14ac:dyDescent="0.35"/>
    <row r="34" spans="2:2" x14ac:dyDescent="0.35">
      <c r="B34" s="2" t="s">
        <v>69</v>
      </c>
    </row>
    <row r="35" spans="2:2" x14ac:dyDescent="0.35">
      <c r="B35" s="1" t="s">
        <v>70</v>
      </c>
    </row>
    <row r="36" spans="2:2" x14ac:dyDescent="0.35">
      <c r="B36" s="1" t="s">
        <v>73</v>
      </c>
    </row>
    <row r="37" spans="2:2" x14ac:dyDescent="0.35">
      <c r="B37" s="1" t="s">
        <v>71</v>
      </c>
    </row>
    <row r="38" spans="2:2" x14ac:dyDescent="0.35">
      <c r="B38" s="1" t="s">
        <v>72</v>
      </c>
    </row>
    <row r="39" spans="2:2" x14ac:dyDescent="0.35">
      <c r="B39" s="1" t="s">
        <v>74</v>
      </c>
    </row>
  </sheetData>
  <mergeCells count="7">
    <mergeCell ref="A5:B6"/>
    <mergeCell ref="F6:G6"/>
    <mergeCell ref="C5:D6"/>
    <mergeCell ref="E5:G5"/>
    <mergeCell ref="A1:G1"/>
    <mergeCell ref="A2:G2"/>
    <mergeCell ref="A3:G3"/>
  </mergeCells>
  <pageMargins left="0.43307086614173229" right="0" top="0" bottom="0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H19" sqref="H19"/>
    </sheetView>
  </sheetViews>
  <sheetFormatPr defaultRowHeight="21" x14ac:dyDescent="0.35"/>
  <cols>
    <col min="1" max="1" width="3.75" style="38" customWidth="1"/>
    <col min="2" max="2" width="5" style="38" customWidth="1"/>
    <col min="3" max="3" width="29.25" style="38" customWidth="1"/>
    <col min="4" max="4" width="9.875" style="38" customWidth="1"/>
    <col min="5" max="5" width="14.625" style="37" customWidth="1"/>
    <col min="6" max="6" width="4" style="37" customWidth="1"/>
    <col min="7" max="7" width="15.5" style="37" customWidth="1"/>
    <col min="8" max="16384" width="9" style="38"/>
  </cols>
  <sheetData>
    <row r="1" spans="1:7" x14ac:dyDescent="0.35">
      <c r="A1" s="303" t="str">
        <f>งบแสดงฐานะ!A1</f>
        <v>เทศบาลตำบลโป่งน้ำร้อน  อำเภอโป่งน้ำร้อน  จังหวัดจันทบุรี</v>
      </c>
      <c r="B1" s="303"/>
      <c r="C1" s="303"/>
      <c r="D1" s="303"/>
      <c r="E1" s="303"/>
      <c r="F1" s="303"/>
      <c r="G1" s="303"/>
    </row>
    <row r="2" spans="1:7" x14ac:dyDescent="0.35">
      <c r="A2" s="303" t="s">
        <v>27</v>
      </c>
      <c r="B2" s="303"/>
      <c r="C2" s="303"/>
      <c r="D2" s="303"/>
      <c r="E2" s="303"/>
      <c r="F2" s="303"/>
      <c r="G2" s="303"/>
    </row>
    <row r="3" spans="1:7" x14ac:dyDescent="0.35">
      <c r="A3" s="304" t="s">
        <v>354</v>
      </c>
      <c r="B3" s="304"/>
      <c r="C3" s="304"/>
      <c r="D3" s="304"/>
      <c r="E3" s="304"/>
      <c r="F3" s="304"/>
      <c r="G3" s="304"/>
    </row>
    <row r="4" spans="1:7" x14ac:dyDescent="0.35">
      <c r="A4" s="53"/>
      <c r="B4" s="53"/>
      <c r="C4" s="53"/>
      <c r="D4" s="53"/>
      <c r="E4" s="53"/>
      <c r="F4" s="53"/>
      <c r="G4" s="63"/>
    </row>
    <row r="5" spans="1:7" x14ac:dyDescent="0.35">
      <c r="A5" s="39" t="s">
        <v>75</v>
      </c>
      <c r="E5" s="41" t="s">
        <v>359</v>
      </c>
      <c r="F5" s="41"/>
      <c r="G5" s="41" t="s">
        <v>107</v>
      </c>
    </row>
    <row r="6" spans="1:7" x14ac:dyDescent="0.35">
      <c r="B6" s="38" t="s">
        <v>77</v>
      </c>
      <c r="G6" s="37">
        <v>0</v>
      </c>
    </row>
    <row r="7" spans="1:7" x14ac:dyDescent="0.35">
      <c r="B7" s="299" t="s">
        <v>203</v>
      </c>
      <c r="C7" s="300"/>
      <c r="D7" s="300"/>
    </row>
    <row r="8" spans="1:7" x14ac:dyDescent="0.35">
      <c r="B8" s="57" t="s">
        <v>76</v>
      </c>
      <c r="C8" s="299" t="s">
        <v>204</v>
      </c>
      <c r="D8" s="300"/>
      <c r="E8" s="58"/>
      <c r="G8" s="58">
        <v>22670843.41</v>
      </c>
    </row>
    <row r="9" spans="1:7" x14ac:dyDescent="0.35">
      <c r="B9" s="57" t="s">
        <v>76</v>
      </c>
      <c r="C9" s="299" t="s">
        <v>205</v>
      </c>
      <c r="D9" s="300"/>
      <c r="E9" s="58"/>
      <c r="G9" s="58">
        <v>0</v>
      </c>
    </row>
    <row r="10" spans="1:7" x14ac:dyDescent="0.35">
      <c r="B10" s="57" t="s">
        <v>76</v>
      </c>
      <c r="C10" s="299" t="s">
        <v>206</v>
      </c>
      <c r="D10" s="300"/>
      <c r="E10" s="58"/>
      <c r="G10" s="58">
        <v>0</v>
      </c>
    </row>
    <row r="11" spans="1:7" x14ac:dyDescent="0.35">
      <c r="B11" s="127"/>
      <c r="C11" s="299" t="s">
        <v>207</v>
      </c>
      <c r="D11" s="300"/>
      <c r="E11" s="58"/>
      <c r="G11" s="58">
        <v>0</v>
      </c>
    </row>
    <row r="12" spans="1:7" x14ac:dyDescent="0.35">
      <c r="B12" s="127"/>
      <c r="C12" s="299" t="s">
        <v>208</v>
      </c>
      <c r="D12" s="300"/>
      <c r="E12" s="58"/>
      <c r="G12" s="58">
        <v>0</v>
      </c>
    </row>
    <row r="13" spans="1:7" x14ac:dyDescent="0.35">
      <c r="B13" s="57"/>
      <c r="C13" s="57"/>
      <c r="D13" s="60" t="s">
        <v>68</v>
      </c>
      <c r="E13" s="166">
        <f>SUM(E8:E12)</f>
        <v>0</v>
      </c>
      <c r="F13" s="167"/>
      <c r="G13" s="166">
        <f>SUM(G8:G12)</f>
        <v>22670843.41</v>
      </c>
    </row>
    <row r="14" spans="1:7" x14ac:dyDescent="0.35">
      <c r="B14" s="164" t="s">
        <v>209</v>
      </c>
      <c r="C14" s="165"/>
      <c r="D14" s="165"/>
      <c r="E14" s="58"/>
      <c r="G14" s="58"/>
    </row>
    <row r="15" spans="1:7" x14ac:dyDescent="0.35">
      <c r="B15" s="57" t="s">
        <v>76</v>
      </c>
      <c r="C15" s="299" t="s">
        <v>210</v>
      </c>
      <c r="D15" s="300"/>
      <c r="E15" s="58"/>
      <c r="G15" s="58">
        <v>6864.73</v>
      </c>
    </row>
    <row r="16" spans="1:7" x14ac:dyDescent="0.35">
      <c r="B16" s="57" t="s">
        <v>76</v>
      </c>
      <c r="C16" s="299" t="s">
        <v>211</v>
      </c>
      <c r="D16" s="300"/>
      <c r="E16" s="58"/>
      <c r="G16" s="58">
        <v>24007330.359999999</v>
      </c>
    </row>
    <row r="17" spans="2:7" x14ac:dyDescent="0.35">
      <c r="B17" s="57"/>
      <c r="C17" s="57"/>
      <c r="D17" s="60" t="s">
        <v>68</v>
      </c>
      <c r="E17" s="166">
        <f>SUM(E15:E16)</f>
        <v>0</v>
      </c>
      <c r="F17" s="167"/>
      <c r="G17" s="166">
        <f>SUM(G15:G16)</f>
        <v>24014195.09</v>
      </c>
    </row>
    <row r="18" spans="2:7" x14ac:dyDescent="0.35">
      <c r="B18" s="299" t="s">
        <v>214</v>
      </c>
      <c r="C18" s="300"/>
      <c r="D18" s="300"/>
      <c r="E18" s="62"/>
      <c r="G18" s="62"/>
    </row>
    <row r="19" spans="2:7" x14ac:dyDescent="0.35">
      <c r="B19" s="57" t="s">
        <v>76</v>
      </c>
      <c r="C19" s="299" t="s">
        <v>212</v>
      </c>
      <c r="D19" s="300"/>
      <c r="E19" s="58"/>
      <c r="G19" s="58">
        <v>0</v>
      </c>
    </row>
    <row r="20" spans="2:7" x14ac:dyDescent="0.35">
      <c r="B20" s="57" t="s">
        <v>76</v>
      </c>
      <c r="C20" s="299" t="s">
        <v>213</v>
      </c>
      <c r="D20" s="300"/>
      <c r="E20" s="58"/>
      <c r="G20" s="58">
        <v>3478646.2</v>
      </c>
    </row>
    <row r="21" spans="2:7" x14ac:dyDescent="0.35">
      <c r="B21" s="57"/>
      <c r="C21" s="57"/>
      <c r="D21" s="60" t="s">
        <v>68</v>
      </c>
      <c r="E21" s="166">
        <f>SUM(E19:E20)</f>
        <v>0</v>
      </c>
      <c r="F21" s="167"/>
      <c r="G21" s="166">
        <f>SUM(G19:G20)</f>
        <v>3478646.2</v>
      </c>
    </row>
    <row r="22" spans="2:7" ht="21.75" thickBot="1" x14ac:dyDescent="0.4">
      <c r="B22" s="301" t="s">
        <v>82</v>
      </c>
      <c r="C22" s="300"/>
      <c r="D22" s="300"/>
      <c r="E22" s="61">
        <f>SUM(E13,E17,E21)</f>
        <v>0</v>
      </c>
      <c r="G22" s="61">
        <f>SUM(G13,G17,G21)</f>
        <v>50163684.700000003</v>
      </c>
    </row>
    <row r="23" spans="2:7" ht="21.75" thickTop="1" x14ac:dyDescent="0.35">
      <c r="B23" s="59" t="s">
        <v>76</v>
      </c>
      <c r="C23" s="301" t="s">
        <v>76</v>
      </c>
      <c r="D23" s="300"/>
      <c r="E23" s="55" t="s">
        <v>76</v>
      </c>
    </row>
    <row r="25" spans="2:7" x14ac:dyDescent="0.35">
      <c r="B25" s="299"/>
      <c r="C25" s="300"/>
      <c r="D25" s="300"/>
    </row>
    <row r="26" spans="2:7" x14ac:dyDescent="0.35">
      <c r="B26" s="164" t="s">
        <v>347</v>
      </c>
      <c r="C26" s="164"/>
      <c r="D26" s="164"/>
    </row>
    <row r="27" spans="2:7" x14ac:dyDescent="0.35">
      <c r="B27" s="302" t="s">
        <v>346</v>
      </c>
      <c r="C27" s="302"/>
      <c r="D27" s="302"/>
      <c r="E27" s="302"/>
      <c r="F27" s="302"/>
      <c r="G27" s="302"/>
    </row>
    <row r="28" spans="2:7" x14ac:dyDescent="0.35">
      <c r="B28" s="57"/>
      <c r="C28" s="299"/>
      <c r="D28" s="300"/>
    </row>
    <row r="29" spans="2:7" x14ac:dyDescent="0.35">
      <c r="B29" s="299"/>
      <c r="C29" s="300"/>
      <c r="D29" s="300"/>
    </row>
    <row r="30" spans="2:7" x14ac:dyDescent="0.35">
      <c r="B30" s="57"/>
      <c r="C30" s="299"/>
      <c r="D30" s="300"/>
    </row>
    <row r="31" spans="2:7" x14ac:dyDescent="0.35">
      <c r="B31" s="57"/>
      <c r="C31" s="299"/>
      <c r="D31" s="300"/>
    </row>
    <row r="32" spans="2:7" x14ac:dyDescent="0.35">
      <c r="B32" s="57"/>
      <c r="C32" s="299"/>
      <c r="D32" s="300"/>
    </row>
  </sheetData>
  <mergeCells count="23">
    <mergeCell ref="C9:D9"/>
    <mergeCell ref="C10:D10"/>
    <mergeCell ref="C15:D15"/>
    <mergeCell ref="C16:D16"/>
    <mergeCell ref="C11:D11"/>
    <mergeCell ref="C12:D12"/>
    <mergeCell ref="A1:G1"/>
    <mergeCell ref="A2:G2"/>
    <mergeCell ref="A3:G3"/>
    <mergeCell ref="B7:D7"/>
    <mergeCell ref="C8:D8"/>
    <mergeCell ref="C30:D30"/>
    <mergeCell ref="C31:D31"/>
    <mergeCell ref="C32:D32"/>
    <mergeCell ref="B18:D18"/>
    <mergeCell ref="C19:D19"/>
    <mergeCell ref="C20:D20"/>
    <mergeCell ref="B25:D25"/>
    <mergeCell ref="C28:D28"/>
    <mergeCell ref="B29:D29"/>
    <mergeCell ref="B22:D22"/>
    <mergeCell ref="C23:D23"/>
    <mergeCell ref="B27:G27"/>
  </mergeCells>
  <printOptions horizontalCentered="1"/>
  <pageMargins left="0.47244094488188981" right="0.47244094488188981" top="0.47244094488188981" bottom="0.47244094488188981" header="0.47244094488188981" footer="0.4724409448818898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I11" sqref="I11"/>
    </sheetView>
  </sheetViews>
  <sheetFormatPr defaultRowHeight="21" x14ac:dyDescent="0.35"/>
  <cols>
    <col min="1" max="1" width="3.75" style="38" customWidth="1"/>
    <col min="2" max="2" width="5" style="38" customWidth="1"/>
    <col min="3" max="3" width="29.25" style="38" customWidth="1"/>
    <col min="4" max="4" width="8.25" style="38" customWidth="1"/>
    <col min="5" max="5" width="14.625" style="37" customWidth="1"/>
    <col min="6" max="6" width="3.125" style="37" customWidth="1"/>
    <col min="7" max="7" width="15.5" style="37" customWidth="1"/>
    <col min="8" max="16384" width="9" style="38"/>
  </cols>
  <sheetData>
    <row r="1" spans="1:7" x14ac:dyDescent="0.35">
      <c r="A1" s="305" t="str">
        <f>งบแสดงฐานะ!A1</f>
        <v>เทศบาลตำบลโป่งน้ำร้อน  อำเภอโป่งน้ำร้อน  จังหวัดจันทบุรี</v>
      </c>
      <c r="B1" s="305"/>
      <c r="C1" s="305"/>
      <c r="D1" s="305"/>
      <c r="E1" s="305"/>
      <c r="F1" s="305"/>
      <c r="G1" s="305"/>
    </row>
    <row r="2" spans="1:7" x14ac:dyDescent="0.35">
      <c r="A2" s="305" t="s">
        <v>27</v>
      </c>
      <c r="B2" s="305"/>
      <c r="C2" s="305"/>
      <c r="D2" s="305"/>
      <c r="E2" s="305"/>
      <c r="F2" s="305"/>
      <c r="G2" s="305"/>
    </row>
    <row r="3" spans="1:7" x14ac:dyDescent="0.35">
      <c r="A3" s="304" t="s">
        <v>354</v>
      </c>
      <c r="B3" s="304"/>
      <c r="C3" s="304"/>
      <c r="D3" s="304"/>
      <c r="E3" s="304"/>
      <c r="F3" s="304"/>
      <c r="G3" s="304"/>
    </row>
    <row r="4" spans="1:7" x14ac:dyDescent="0.35">
      <c r="A4" s="53"/>
      <c r="B4" s="53"/>
      <c r="C4" s="53"/>
      <c r="D4" s="53"/>
      <c r="E4" s="53"/>
      <c r="F4" s="53"/>
      <c r="G4" s="53"/>
    </row>
    <row r="5" spans="1:7" x14ac:dyDescent="0.35">
      <c r="A5" s="39" t="s">
        <v>338</v>
      </c>
      <c r="E5" s="41" t="s">
        <v>359</v>
      </c>
      <c r="F5" s="41"/>
      <c r="G5" s="41" t="s">
        <v>107</v>
      </c>
    </row>
    <row r="7" spans="1:7" x14ac:dyDescent="0.35">
      <c r="B7" s="64"/>
      <c r="C7" s="195" t="s">
        <v>295</v>
      </c>
      <c r="D7" s="65"/>
      <c r="E7" s="66">
        <v>10713320.25</v>
      </c>
      <c r="G7" s="66">
        <v>10525229.75</v>
      </c>
    </row>
    <row r="8" spans="1:7" x14ac:dyDescent="0.35">
      <c r="B8" s="64"/>
      <c r="C8" s="64"/>
      <c r="D8" s="65"/>
      <c r="E8" s="66"/>
      <c r="G8" s="66"/>
    </row>
    <row r="9" spans="1:7" x14ac:dyDescent="0.35">
      <c r="B9" s="64"/>
      <c r="C9" s="64"/>
      <c r="D9" s="65"/>
      <c r="E9" s="66"/>
      <c r="G9" s="66"/>
    </row>
    <row r="10" spans="1:7" ht="21.75" thickBot="1" x14ac:dyDescent="0.4">
      <c r="C10" s="42" t="s">
        <v>68</v>
      </c>
      <c r="D10" s="65"/>
      <c r="E10" s="68">
        <f>SUM(E7:E9)</f>
        <v>10713320.25</v>
      </c>
      <c r="G10" s="68">
        <f>SUM(G7:G9)</f>
        <v>10525229.75</v>
      </c>
    </row>
    <row r="11" spans="1:7" ht="21.75" thickTop="1" x14ac:dyDescent="0.35">
      <c r="B11" s="67" t="s">
        <v>76</v>
      </c>
      <c r="C11" s="306" t="s">
        <v>76</v>
      </c>
      <c r="D11" s="300"/>
      <c r="E11" s="40" t="s">
        <v>76</v>
      </c>
    </row>
  </sheetData>
  <mergeCells count="4">
    <mergeCell ref="A1:G1"/>
    <mergeCell ref="A2:G2"/>
    <mergeCell ref="C11:D11"/>
    <mergeCell ref="A3:G3"/>
  </mergeCells>
  <printOptions horizontalCentered="1"/>
  <pageMargins left="0.6692913385826772" right="0.47244094488188981" top="0.47244094488188981" bottom="0.47244094488188981" header="0.47244094488188981" footer="0.4724409448818898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D15" sqref="D15"/>
    </sheetView>
  </sheetViews>
  <sheetFormatPr defaultRowHeight="21" x14ac:dyDescent="0.35"/>
  <cols>
    <col min="1" max="1" width="25.625" style="1" customWidth="1"/>
    <col min="2" max="2" width="9" style="52"/>
    <col min="3" max="3" width="7.75" style="80" customWidth="1"/>
    <col min="4" max="4" width="12.125" style="4" customWidth="1"/>
    <col min="5" max="5" width="9" style="52"/>
    <col min="6" max="6" width="7.625" style="80" customWidth="1"/>
    <col min="7" max="7" width="13" style="4" customWidth="1"/>
    <col min="8" max="16384" width="9" style="1"/>
  </cols>
  <sheetData>
    <row r="1" spans="1:8" s="38" customFormat="1" x14ac:dyDescent="0.35">
      <c r="A1" s="305" t="str">
        <f>งบแสดงฐานะ!A1</f>
        <v>เทศบาลตำบลโป่งน้ำร้อน  อำเภอโป่งน้ำร้อน  จังหวัดจันทบุรี</v>
      </c>
      <c r="B1" s="305"/>
      <c r="C1" s="305"/>
      <c r="D1" s="305"/>
      <c r="E1" s="305"/>
      <c r="F1" s="305"/>
      <c r="G1" s="305"/>
      <c r="H1" s="42"/>
    </row>
    <row r="2" spans="1:8" s="38" customFormat="1" x14ac:dyDescent="0.35">
      <c r="A2" s="305" t="s">
        <v>27</v>
      </c>
      <c r="B2" s="305"/>
      <c r="C2" s="305"/>
      <c r="D2" s="305"/>
      <c r="E2" s="305"/>
      <c r="F2" s="305"/>
      <c r="G2" s="305"/>
      <c r="H2" s="42"/>
    </row>
    <row r="3" spans="1:8" s="38" customFormat="1" x14ac:dyDescent="0.35">
      <c r="A3" s="304" t="s">
        <v>354</v>
      </c>
      <c r="B3" s="304"/>
      <c r="C3" s="304"/>
      <c r="D3" s="304"/>
      <c r="E3" s="304"/>
      <c r="F3" s="304"/>
      <c r="G3" s="304"/>
      <c r="H3" s="43"/>
    </row>
    <row r="4" spans="1:8" s="38" customFormat="1" x14ac:dyDescent="0.35">
      <c r="A4" s="53"/>
      <c r="B4" s="53"/>
      <c r="C4" s="53"/>
      <c r="D4" s="53"/>
      <c r="E4" s="53"/>
      <c r="F4" s="53"/>
      <c r="G4" s="53"/>
      <c r="H4" s="43"/>
    </row>
    <row r="5" spans="1:8" s="38" customFormat="1" x14ac:dyDescent="0.35">
      <c r="A5" s="39" t="s">
        <v>337</v>
      </c>
      <c r="B5" s="85"/>
      <c r="C5" s="76"/>
      <c r="D5" s="37"/>
      <c r="E5" s="41"/>
      <c r="F5" s="81"/>
      <c r="G5" s="44"/>
      <c r="H5" s="37"/>
    </row>
    <row r="6" spans="1:8" x14ac:dyDescent="0.35">
      <c r="A6" s="295" t="s">
        <v>85</v>
      </c>
      <c r="B6" s="298">
        <v>2562</v>
      </c>
      <c r="C6" s="298"/>
      <c r="D6" s="298"/>
      <c r="E6" s="298">
        <v>2561</v>
      </c>
      <c r="F6" s="298"/>
      <c r="G6" s="298"/>
    </row>
    <row r="7" spans="1:8" s="73" customFormat="1" ht="42" x14ac:dyDescent="0.2">
      <c r="A7" s="295"/>
      <c r="B7" s="128" t="s">
        <v>86</v>
      </c>
      <c r="C7" s="129" t="s">
        <v>87</v>
      </c>
      <c r="D7" s="108" t="s">
        <v>64</v>
      </c>
      <c r="E7" s="128" t="s">
        <v>86</v>
      </c>
      <c r="F7" s="129" t="s">
        <v>87</v>
      </c>
      <c r="G7" s="108" t="s">
        <v>64</v>
      </c>
    </row>
    <row r="8" spans="1:8" x14ac:dyDescent="0.35">
      <c r="A8" s="69" t="s">
        <v>88</v>
      </c>
      <c r="B8" s="82"/>
      <c r="C8" s="77"/>
      <c r="D8" s="70"/>
      <c r="E8" s="82">
        <v>2547</v>
      </c>
      <c r="F8" s="77">
        <v>1</v>
      </c>
      <c r="G8" s="70">
        <v>3600</v>
      </c>
    </row>
    <row r="9" spans="1:8" x14ac:dyDescent="0.35">
      <c r="A9" s="71"/>
      <c r="B9" s="84"/>
      <c r="C9" s="79"/>
      <c r="D9" s="72"/>
      <c r="E9" s="84"/>
      <c r="F9" s="79"/>
      <c r="G9" s="72"/>
    </row>
    <row r="10" spans="1:8" x14ac:dyDescent="0.35">
      <c r="A10" s="298" t="s">
        <v>68</v>
      </c>
      <c r="B10" s="298"/>
      <c r="C10" s="130">
        <f>SUM(C8:C9)</f>
        <v>0</v>
      </c>
      <c r="D10" s="105">
        <f>SUM(D8:D9)</f>
        <v>0</v>
      </c>
      <c r="E10" s="131"/>
      <c r="F10" s="130">
        <f>SUM(F8:F9)</f>
        <v>1</v>
      </c>
      <c r="G10" s="105">
        <f>SUM(G8:G9)</f>
        <v>3600</v>
      </c>
    </row>
    <row r="11" spans="1:8" x14ac:dyDescent="0.35">
      <c r="A11" s="69" t="s">
        <v>89</v>
      </c>
      <c r="B11" s="82"/>
      <c r="C11" s="77"/>
      <c r="D11" s="70"/>
      <c r="E11" s="82">
        <v>2551</v>
      </c>
      <c r="F11" s="77">
        <v>2</v>
      </c>
      <c r="G11" s="70">
        <v>209.95</v>
      </c>
    </row>
    <row r="12" spans="1:8" x14ac:dyDescent="0.35">
      <c r="A12" s="74"/>
      <c r="B12" s="83"/>
      <c r="C12" s="78"/>
      <c r="D12" s="75"/>
      <c r="E12" s="83">
        <v>2552</v>
      </c>
      <c r="F12" s="78">
        <v>6</v>
      </c>
      <c r="G12" s="75">
        <v>597.54999999999995</v>
      </c>
    </row>
    <row r="13" spans="1:8" x14ac:dyDescent="0.35">
      <c r="A13" s="74"/>
      <c r="B13" s="83"/>
      <c r="C13" s="78"/>
      <c r="D13" s="75"/>
      <c r="E13" s="83">
        <v>2553</v>
      </c>
      <c r="F13" s="78">
        <v>2</v>
      </c>
      <c r="G13" s="75">
        <v>215.65</v>
      </c>
    </row>
    <row r="14" spans="1:8" x14ac:dyDescent="0.35">
      <c r="A14" s="74"/>
      <c r="B14" s="83"/>
      <c r="C14" s="78"/>
      <c r="D14" s="75"/>
      <c r="E14" s="83">
        <v>2554</v>
      </c>
      <c r="F14" s="78">
        <v>4</v>
      </c>
      <c r="G14" s="75">
        <v>250.8</v>
      </c>
    </row>
    <row r="15" spans="1:8" x14ac:dyDescent="0.35">
      <c r="A15" s="74"/>
      <c r="B15" s="83"/>
      <c r="C15" s="78"/>
      <c r="D15" s="75"/>
      <c r="E15" s="83">
        <v>2555</v>
      </c>
      <c r="F15" s="78">
        <v>8</v>
      </c>
      <c r="G15" s="75">
        <v>434.15</v>
      </c>
    </row>
    <row r="16" spans="1:8" x14ac:dyDescent="0.35">
      <c r="A16" s="74"/>
      <c r="B16" s="83"/>
      <c r="C16" s="78"/>
      <c r="D16" s="75"/>
      <c r="E16" s="83">
        <v>2556</v>
      </c>
      <c r="F16" s="78">
        <v>23</v>
      </c>
      <c r="G16" s="75">
        <v>1170.4000000000001</v>
      </c>
    </row>
    <row r="17" spans="1:7" x14ac:dyDescent="0.35">
      <c r="A17" s="74"/>
      <c r="B17" s="83"/>
      <c r="C17" s="78"/>
      <c r="D17" s="75"/>
      <c r="E17" s="83">
        <v>2557</v>
      </c>
      <c r="F17" s="78">
        <v>1</v>
      </c>
      <c r="G17" s="75">
        <v>34.200000000000003</v>
      </c>
    </row>
    <row r="18" spans="1:7" x14ac:dyDescent="0.35">
      <c r="A18" s="74"/>
      <c r="B18" s="83"/>
      <c r="C18" s="78"/>
      <c r="D18" s="75"/>
      <c r="E18" s="83">
        <v>2558</v>
      </c>
      <c r="F18" s="78">
        <v>10</v>
      </c>
      <c r="G18" s="75">
        <v>969</v>
      </c>
    </row>
    <row r="19" spans="1:7" x14ac:dyDescent="0.35">
      <c r="A19" s="74"/>
      <c r="B19" s="83"/>
      <c r="C19" s="78"/>
      <c r="D19" s="75"/>
      <c r="E19" s="83">
        <v>2559</v>
      </c>
      <c r="F19" s="78">
        <v>17</v>
      </c>
      <c r="G19" s="75">
        <v>1528.55</v>
      </c>
    </row>
    <row r="20" spans="1:7" x14ac:dyDescent="0.35">
      <c r="A20" s="74"/>
      <c r="B20" s="83"/>
      <c r="C20" s="78"/>
      <c r="D20" s="75"/>
      <c r="E20" s="83">
        <v>2560</v>
      </c>
      <c r="F20" s="78">
        <v>46</v>
      </c>
      <c r="G20" s="75">
        <v>4569.5</v>
      </c>
    </row>
    <row r="21" spans="1:7" x14ac:dyDescent="0.35">
      <c r="A21" s="71"/>
      <c r="B21" s="84"/>
      <c r="C21" s="79"/>
      <c r="D21" s="72"/>
      <c r="E21" s="84">
        <v>2561</v>
      </c>
      <c r="F21" s="79">
        <v>109</v>
      </c>
      <c r="G21" s="72">
        <v>11468.4</v>
      </c>
    </row>
    <row r="22" spans="1:7" x14ac:dyDescent="0.35">
      <c r="A22" s="298" t="s">
        <v>68</v>
      </c>
      <c r="B22" s="298"/>
      <c r="C22" s="207">
        <f>SUM(C11:C21)</f>
        <v>0</v>
      </c>
      <c r="D22" s="208">
        <f>SUM(D11:D21)</f>
        <v>0</v>
      </c>
      <c r="E22" s="205"/>
      <c r="F22" s="207">
        <f>SUM(F11:F21)</f>
        <v>228</v>
      </c>
      <c r="G22" s="208">
        <f>SUM(G11:G21)</f>
        <v>21448.15</v>
      </c>
    </row>
    <row r="23" spans="1:7" ht="21.75" thickBot="1" x14ac:dyDescent="0.4">
      <c r="A23" s="307" t="s">
        <v>82</v>
      </c>
      <c r="B23" s="307"/>
      <c r="C23" s="209">
        <f>SUM(C10,C22,)</f>
        <v>0</v>
      </c>
      <c r="D23" s="185">
        <f>SUM(D10,D22,)</f>
        <v>0</v>
      </c>
      <c r="E23" s="206"/>
      <c r="F23" s="209">
        <f>SUM(F10,F22,)</f>
        <v>229</v>
      </c>
      <c r="G23" s="185">
        <f>SUM(G10,G22,)</f>
        <v>25048.15</v>
      </c>
    </row>
    <row r="24" spans="1:7" ht="21.75" thickTop="1" x14ac:dyDescent="0.35"/>
  </sheetData>
  <mergeCells count="9">
    <mergeCell ref="A22:B22"/>
    <mergeCell ref="A23:B23"/>
    <mergeCell ref="B6:D6"/>
    <mergeCell ref="E6:G6"/>
    <mergeCell ref="A1:G1"/>
    <mergeCell ref="A2:G2"/>
    <mergeCell ref="A3:G3"/>
    <mergeCell ref="A6:A7"/>
    <mergeCell ref="A10:B10"/>
  </mergeCells>
  <printOptions horizontalCentered="1"/>
  <pageMargins left="0.59055118110236227" right="0.35433070866141736" top="0.74803149606299213" bottom="0.74803149606299213" header="0.31496062992125984" footer="0.31496062992125984"/>
  <pageSetup paperSize="9" orientation="portrait" copies="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opLeftCell="A30" workbookViewId="0">
      <selection activeCell="F42" sqref="F42"/>
    </sheetView>
  </sheetViews>
  <sheetFormatPr defaultRowHeight="21" x14ac:dyDescent="0.35"/>
  <cols>
    <col min="1" max="1" width="12.125" style="1" customWidth="1"/>
    <col min="2" max="2" width="11.625" style="1" customWidth="1"/>
    <col min="3" max="3" width="25.5" style="1" bestFit="1" customWidth="1"/>
    <col min="4" max="4" width="16.25" style="1" bestFit="1" customWidth="1"/>
    <col min="5" max="5" width="20" style="1" bestFit="1" customWidth="1"/>
    <col min="6" max="6" width="45.25" style="1" bestFit="1" customWidth="1"/>
    <col min="7" max="7" width="13.375" style="87" customWidth="1"/>
    <col min="8" max="16384" width="9" style="1"/>
  </cols>
  <sheetData>
    <row r="1" spans="1:8" s="38" customFormat="1" x14ac:dyDescent="0.35">
      <c r="A1" s="305" t="str">
        <f>งบแสดงฐานะ!A1</f>
        <v>เทศบาลตำบลโป่งน้ำร้อน  อำเภอโป่งน้ำร้อน  จังหวัดจันทบุรี</v>
      </c>
      <c r="B1" s="305"/>
      <c r="C1" s="305"/>
      <c r="D1" s="305"/>
      <c r="E1" s="305"/>
      <c r="F1" s="305"/>
      <c r="G1" s="305"/>
      <c r="H1" s="305"/>
    </row>
    <row r="2" spans="1:8" s="38" customFormat="1" x14ac:dyDescent="0.35">
      <c r="A2" s="305" t="s">
        <v>27</v>
      </c>
      <c r="B2" s="305"/>
      <c r="C2" s="305"/>
      <c r="D2" s="305"/>
      <c r="E2" s="305"/>
      <c r="F2" s="305"/>
      <c r="G2" s="305"/>
      <c r="H2" s="305"/>
    </row>
    <row r="3" spans="1:8" s="38" customFormat="1" x14ac:dyDescent="0.35">
      <c r="A3" s="304" t="s">
        <v>354</v>
      </c>
      <c r="B3" s="304"/>
      <c r="C3" s="304"/>
      <c r="D3" s="304"/>
      <c r="E3" s="304"/>
      <c r="F3" s="304"/>
      <c r="G3" s="304"/>
      <c r="H3" s="304"/>
    </row>
    <row r="4" spans="1:8" s="38" customFormat="1" x14ac:dyDescent="0.35">
      <c r="A4" s="39" t="s">
        <v>335</v>
      </c>
      <c r="D4" s="37"/>
      <c r="E4" s="41"/>
      <c r="F4" s="44"/>
      <c r="G4" s="88"/>
      <c r="H4" s="37"/>
    </row>
    <row r="5" spans="1:8" x14ac:dyDescent="0.35">
      <c r="A5" s="2" t="s">
        <v>357</v>
      </c>
    </row>
    <row r="6" spans="1:8" x14ac:dyDescent="0.35">
      <c r="A6" s="116" t="s">
        <v>79</v>
      </c>
      <c r="B6" s="116" t="s">
        <v>90</v>
      </c>
      <c r="C6" s="116" t="s">
        <v>91</v>
      </c>
      <c r="D6" s="116" t="s">
        <v>92</v>
      </c>
      <c r="E6" s="116" t="s">
        <v>93</v>
      </c>
      <c r="F6" s="116" t="s">
        <v>83</v>
      </c>
      <c r="G6" s="132" t="s">
        <v>64</v>
      </c>
    </row>
    <row r="7" spans="1:8" x14ac:dyDescent="0.35">
      <c r="A7" s="191" t="s">
        <v>80</v>
      </c>
      <c r="B7" s="191" t="s">
        <v>152</v>
      </c>
      <c r="C7" s="191" t="s">
        <v>215</v>
      </c>
      <c r="D7" s="191" t="s">
        <v>131</v>
      </c>
      <c r="E7" s="191" t="s">
        <v>216</v>
      </c>
      <c r="F7" s="191" t="s">
        <v>373</v>
      </c>
      <c r="G7" s="196">
        <v>263000</v>
      </c>
    </row>
    <row r="8" spans="1:8" x14ac:dyDescent="0.35">
      <c r="A8" s="168" t="s">
        <v>80</v>
      </c>
      <c r="B8" s="168" t="s">
        <v>152</v>
      </c>
      <c r="C8" s="168" t="s">
        <v>215</v>
      </c>
      <c r="D8" s="168" t="s">
        <v>131</v>
      </c>
      <c r="E8" s="168" t="s">
        <v>216</v>
      </c>
      <c r="F8" s="168" t="s">
        <v>389</v>
      </c>
      <c r="G8" s="169">
        <v>263000</v>
      </c>
    </row>
    <row r="9" spans="1:8" x14ac:dyDescent="0.35">
      <c r="A9" s="168" t="s">
        <v>80</v>
      </c>
      <c r="B9" s="168" t="s">
        <v>152</v>
      </c>
      <c r="C9" s="168" t="s">
        <v>215</v>
      </c>
      <c r="D9" s="168" t="s">
        <v>131</v>
      </c>
      <c r="E9" s="168" t="s">
        <v>216</v>
      </c>
      <c r="F9" s="168" t="s">
        <v>390</v>
      </c>
      <c r="G9" s="169">
        <v>263000</v>
      </c>
    </row>
    <row r="10" spans="1:8" x14ac:dyDescent="0.35">
      <c r="A10" s="168" t="s">
        <v>80</v>
      </c>
      <c r="B10" s="168" t="s">
        <v>152</v>
      </c>
      <c r="C10" s="168" t="s">
        <v>215</v>
      </c>
      <c r="D10" s="168" t="s">
        <v>131</v>
      </c>
      <c r="E10" s="168" t="s">
        <v>216</v>
      </c>
      <c r="F10" s="168" t="s">
        <v>391</v>
      </c>
      <c r="G10" s="169">
        <v>263000</v>
      </c>
    </row>
    <row r="11" spans="1:8" x14ac:dyDescent="0.35">
      <c r="A11" s="168" t="s">
        <v>80</v>
      </c>
      <c r="B11" s="168" t="s">
        <v>152</v>
      </c>
      <c r="C11" s="168" t="s">
        <v>215</v>
      </c>
      <c r="D11" s="168" t="s">
        <v>131</v>
      </c>
      <c r="E11" s="168" t="s">
        <v>216</v>
      </c>
      <c r="F11" s="168" t="s">
        <v>392</v>
      </c>
      <c r="G11" s="169">
        <v>263000</v>
      </c>
    </row>
    <row r="12" spans="1:8" x14ac:dyDescent="0.35">
      <c r="A12" s="168" t="s">
        <v>80</v>
      </c>
      <c r="B12" s="168" t="s">
        <v>152</v>
      </c>
      <c r="C12" s="168" t="s">
        <v>215</v>
      </c>
      <c r="D12" s="168" t="s">
        <v>131</v>
      </c>
      <c r="E12" s="168" t="s">
        <v>216</v>
      </c>
      <c r="F12" s="168" t="s">
        <v>393</v>
      </c>
      <c r="G12" s="169">
        <v>263000</v>
      </c>
    </row>
    <row r="13" spans="1:8" x14ac:dyDescent="0.35">
      <c r="A13" s="168" t="s">
        <v>80</v>
      </c>
      <c r="B13" s="168" t="s">
        <v>152</v>
      </c>
      <c r="C13" s="168" t="s">
        <v>215</v>
      </c>
      <c r="D13" s="168" t="s">
        <v>131</v>
      </c>
      <c r="E13" s="168" t="s">
        <v>216</v>
      </c>
      <c r="F13" s="168" t="s">
        <v>223</v>
      </c>
      <c r="G13" s="169">
        <v>184000</v>
      </c>
    </row>
    <row r="14" spans="1:8" x14ac:dyDescent="0.35">
      <c r="A14" s="168" t="s">
        <v>80</v>
      </c>
      <c r="B14" s="168" t="s">
        <v>152</v>
      </c>
      <c r="C14" s="168" t="s">
        <v>215</v>
      </c>
      <c r="D14" s="168" t="s">
        <v>131</v>
      </c>
      <c r="E14" s="168" t="s">
        <v>216</v>
      </c>
      <c r="F14" s="168" t="s">
        <v>236</v>
      </c>
      <c r="G14" s="169">
        <v>377000</v>
      </c>
    </row>
    <row r="15" spans="1:8" x14ac:dyDescent="0.35">
      <c r="A15" s="168" t="s">
        <v>80</v>
      </c>
      <c r="B15" s="168" t="s">
        <v>152</v>
      </c>
      <c r="C15" s="168" t="s">
        <v>215</v>
      </c>
      <c r="D15" s="168" t="s">
        <v>131</v>
      </c>
      <c r="E15" s="168" t="s">
        <v>216</v>
      </c>
      <c r="F15" s="168" t="s">
        <v>394</v>
      </c>
      <c r="G15" s="169">
        <v>263000</v>
      </c>
    </row>
    <row r="16" spans="1:8" x14ac:dyDescent="0.35">
      <c r="A16" s="168" t="s">
        <v>80</v>
      </c>
      <c r="B16" s="168" t="s">
        <v>152</v>
      </c>
      <c r="C16" s="168" t="s">
        <v>215</v>
      </c>
      <c r="D16" s="168" t="s">
        <v>131</v>
      </c>
      <c r="E16" s="168" t="s">
        <v>216</v>
      </c>
      <c r="F16" s="168" t="s">
        <v>395</v>
      </c>
      <c r="G16" s="169">
        <v>263000</v>
      </c>
    </row>
    <row r="17" spans="1:7" x14ac:dyDescent="0.35">
      <c r="A17" s="168" t="s">
        <v>80</v>
      </c>
      <c r="B17" s="168" t="s">
        <v>152</v>
      </c>
      <c r="C17" s="168" t="s">
        <v>215</v>
      </c>
      <c r="D17" s="168" t="s">
        <v>131</v>
      </c>
      <c r="E17" s="168" t="s">
        <v>216</v>
      </c>
      <c r="F17" s="168" t="s">
        <v>396</v>
      </c>
      <c r="G17" s="169">
        <v>263000</v>
      </c>
    </row>
    <row r="18" spans="1:7" x14ac:dyDescent="0.35">
      <c r="A18" s="168" t="s">
        <v>80</v>
      </c>
      <c r="B18" s="168" t="s">
        <v>152</v>
      </c>
      <c r="C18" s="168" t="s">
        <v>215</v>
      </c>
      <c r="D18" s="168" t="s">
        <v>131</v>
      </c>
      <c r="E18" s="168" t="s">
        <v>216</v>
      </c>
      <c r="F18" s="168" t="s">
        <v>397</v>
      </c>
      <c r="G18" s="169">
        <v>263000</v>
      </c>
    </row>
    <row r="19" spans="1:7" x14ac:dyDescent="0.35">
      <c r="A19" s="168" t="s">
        <v>80</v>
      </c>
      <c r="B19" s="168" t="s">
        <v>152</v>
      </c>
      <c r="C19" s="168" t="s">
        <v>215</v>
      </c>
      <c r="D19" s="168" t="s">
        <v>131</v>
      </c>
      <c r="E19" s="168" t="s">
        <v>216</v>
      </c>
      <c r="F19" s="168" t="s">
        <v>398</v>
      </c>
      <c r="G19" s="169">
        <v>263000</v>
      </c>
    </row>
    <row r="20" spans="1:7" x14ac:dyDescent="0.35">
      <c r="A20" s="168" t="s">
        <v>80</v>
      </c>
      <c r="B20" s="168" t="s">
        <v>152</v>
      </c>
      <c r="C20" s="168" t="s">
        <v>215</v>
      </c>
      <c r="D20" s="168" t="s">
        <v>131</v>
      </c>
      <c r="E20" s="168" t="s">
        <v>216</v>
      </c>
      <c r="F20" s="168" t="s">
        <v>399</v>
      </c>
      <c r="G20" s="171">
        <v>263000</v>
      </c>
    </row>
    <row r="21" spans="1:7" x14ac:dyDescent="0.35">
      <c r="A21" s="168" t="s">
        <v>80</v>
      </c>
      <c r="B21" s="168" t="s">
        <v>152</v>
      </c>
      <c r="C21" s="168" t="s">
        <v>215</v>
      </c>
      <c r="D21" s="168" t="s">
        <v>131</v>
      </c>
      <c r="E21" s="168" t="s">
        <v>216</v>
      </c>
      <c r="F21" s="168" t="s">
        <v>400</v>
      </c>
      <c r="G21" s="169">
        <v>263000</v>
      </c>
    </row>
    <row r="22" spans="1:7" x14ac:dyDescent="0.35">
      <c r="A22" s="168" t="s">
        <v>80</v>
      </c>
      <c r="B22" s="168" t="s">
        <v>152</v>
      </c>
      <c r="C22" s="168" t="s">
        <v>215</v>
      </c>
      <c r="D22" s="168" t="s">
        <v>131</v>
      </c>
      <c r="E22" s="168" t="s">
        <v>216</v>
      </c>
      <c r="F22" s="168" t="s">
        <v>401</v>
      </c>
      <c r="G22" s="169">
        <v>263000</v>
      </c>
    </row>
    <row r="23" spans="1:7" x14ac:dyDescent="0.35">
      <c r="A23" s="168" t="s">
        <v>80</v>
      </c>
      <c r="B23" s="168" t="s">
        <v>152</v>
      </c>
      <c r="C23" s="168" t="s">
        <v>215</v>
      </c>
      <c r="D23" s="168" t="s">
        <v>131</v>
      </c>
      <c r="E23" s="168" t="s">
        <v>216</v>
      </c>
      <c r="F23" s="168" t="s">
        <v>242</v>
      </c>
      <c r="G23" s="169">
        <v>392000</v>
      </c>
    </row>
    <row r="24" spans="1:7" x14ac:dyDescent="0.35">
      <c r="A24" s="176" t="s">
        <v>80</v>
      </c>
      <c r="B24" s="176" t="s">
        <v>152</v>
      </c>
      <c r="C24" s="176" t="s">
        <v>215</v>
      </c>
      <c r="D24" s="176" t="s">
        <v>131</v>
      </c>
      <c r="E24" s="176" t="s">
        <v>216</v>
      </c>
      <c r="F24" s="176" t="s">
        <v>240</v>
      </c>
      <c r="G24" s="171">
        <v>263000</v>
      </c>
    </row>
    <row r="25" spans="1:7" x14ac:dyDescent="0.35">
      <c r="A25" s="168" t="s">
        <v>80</v>
      </c>
      <c r="B25" s="168" t="s">
        <v>152</v>
      </c>
      <c r="C25" s="168" t="s">
        <v>215</v>
      </c>
      <c r="D25" s="168" t="s">
        <v>131</v>
      </c>
      <c r="E25" s="168" t="s">
        <v>216</v>
      </c>
      <c r="F25" s="168" t="s">
        <v>402</v>
      </c>
      <c r="G25" s="169">
        <v>263000</v>
      </c>
    </row>
    <row r="26" spans="1:7" x14ac:dyDescent="0.35">
      <c r="A26" s="168" t="s">
        <v>80</v>
      </c>
      <c r="B26" s="168" t="s">
        <v>152</v>
      </c>
      <c r="C26" s="168" t="s">
        <v>215</v>
      </c>
      <c r="D26" s="168" t="s">
        <v>131</v>
      </c>
      <c r="E26" s="168" t="s">
        <v>216</v>
      </c>
      <c r="F26" s="168" t="s">
        <v>239</v>
      </c>
      <c r="G26" s="169">
        <v>392000</v>
      </c>
    </row>
    <row r="27" spans="1:7" x14ac:dyDescent="0.35">
      <c r="A27" s="168" t="s">
        <v>80</v>
      </c>
      <c r="B27" s="168" t="s">
        <v>152</v>
      </c>
      <c r="C27" s="168" t="s">
        <v>215</v>
      </c>
      <c r="D27" s="168" t="s">
        <v>131</v>
      </c>
      <c r="E27" s="168" t="s">
        <v>216</v>
      </c>
      <c r="F27" s="168" t="s">
        <v>403</v>
      </c>
      <c r="G27" s="169">
        <v>263000</v>
      </c>
    </row>
    <row r="28" spans="1:7" x14ac:dyDescent="0.35">
      <c r="A28" s="168" t="s">
        <v>80</v>
      </c>
      <c r="B28" s="168" t="s">
        <v>152</v>
      </c>
      <c r="C28" s="168" t="s">
        <v>215</v>
      </c>
      <c r="D28" s="168" t="s">
        <v>131</v>
      </c>
      <c r="E28" s="168" t="s">
        <v>216</v>
      </c>
      <c r="F28" s="168" t="s">
        <v>404</v>
      </c>
      <c r="G28" s="169">
        <v>232000</v>
      </c>
    </row>
    <row r="29" spans="1:7" x14ac:dyDescent="0.35">
      <c r="A29" s="168" t="s">
        <v>80</v>
      </c>
      <c r="B29" s="168" t="s">
        <v>152</v>
      </c>
      <c r="C29" s="168" t="s">
        <v>215</v>
      </c>
      <c r="D29" s="168" t="s">
        <v>131</v>
      </c>
      <c r="E29" s="168" t="s">
        <v>216</v>
      </c>
      <c r="F29" s="168" t="s">
        <v>405</v>
      </c>
      <c r="G29" s="169">
        <v>263000</v>
      </c>
    </row>
    <row r="30" spans="1:7" x14ac:dyDescent="0.35">
      <c r="A30" s="168" t="s">
        <v>80</v>
      </c>
      <c r="B30" s="168" t="s">
        <v>152</v>
      </c>
      <c r="C30" s="168" t="s">
        <v>215</v>
      </c>
      <c r="D30" s="168" t="s">
        <v>131</v>
      </c>
      <c r="E30" s="168" t="s">
        <v>216</v>
      </c>
      <c r="F30" s="168" t="s">
        <v>406</v>
      </c>
      <c r="G30" s="169">
        <v>263000</v>
      </c>
    </row>
    <row r="31" spans="1:7" x14ac:dyDescent="0.35">
      <c r="A31" s="168" t="s">
        <v>80</v>
      </c>
      <c r="B31" s="168" t="s">
        <v>152</v>
      </c>
      <c r="C31" s="168" t="s">
        <v>215</v>
      </c>
      <c r="D31" s="168" t="s">
        <v>131</v>
      </c>
      <c r="E31" s="168" t="s">
        <v>216</v>
      </c>
      <c r="F31" s="168" t="s">
        <v>407</v>
      </c>
      <c r="G31" s="169">
        <v>79000</v>
      </c>
    </row>
    <row r="32" spans="1:7" x14ac:dyDescent="0.35">
      <c r="A32" s="168" t="s">
        <v>80</v>
      </c>
      <c r="B32" s="168" t="s">
        <v>152</v>
      </c>
      <c r="C32" s="168" t="s">
        <v>215</v>
      </c>
      <c r="D32" s="168" t="s">
        <v>131</v>
      </c>
      <c r="E32" s="168" t="s">
        <v>216</v>
      </c>
      <c r="F32" s="168" t="s">
        <v>408</v>
      </c>
      <c r="G32" s="169">
        <v>263000</v>
      </c>
    </row>
    <row r="33" spans="1:7" x14ac:dyDescent="0.35">
      <c r="A33" s="168" t="s">
        <v>80</v>
      </c>
      <c r="B33" s="168" t="s">
        <v>151</v>
      </c>
      <c r="C33" s="168" t="s">
        <v>385</v>
      </c>
      <c r="D33" s="168" t="s">
        <v>131</v>
      </c>
      <c r="E33" s="168" t="s">
        <v>216</v>
      </c>
      <c r="F33" s="168" t="s">
        <v>388</v>
      </c>
      <c r="G33" s="169">
        <v>17161</v>
      </c>
    </row>
    <row r="34" spans="1:7" x14ac:dyDescent="0.35">
      <c r="A34" s="168" t="s">
        <v>80</v>
      </c>
      <c r="B34" s="168" t="s">
        <v>151</v>
      </c>
      <c r="C34" s="168" t="s">
        <v>385</v>
      </c>
      <c r="D34" s="168" t="s">
        <v>130</v>
      </c>
      <c r="E34" s="168" t="s">
        <v>57</v>
      </c>
      <c r="F34" s="168" t="s">
        <v>387</v>
      </c>
      <c r="G34" s="169">
        <v>279700</v>
      </c>
    </row>
    <row r="35" spans="1:7" x14ac:dyDescent="0.35">
      <c r="A35" s="168" t="s">
        <v>80</v>
      </c>
      <c r="B35" s="168" t="s">
        <v>151</v>
      </c>
      <c r="C35" s="168" t="s">
        <v>385</v>
      </c>
      <c r="D35" s="168" t="s">
        <v>131</v>
      </c>
      <c r="E35" s="168" t="s">
        <v>216</v>
      </c>
      <c r="F35" s="168" t="s">
        <v>386</v>
      </c>
      <c r="G35" s="169">
        <v>250000</v>
      </c>
    </row>
    <row r="36" spans="1:7" x14ac:dyDescent="0.35">
      <c r="A36" s="168" t="s">
        <v>80</v>
      </c>
      <c r="B36" s="168" t="s">
        <v>243</v>
      </c>
      <c r="C36" s="168" t="s">
        <v>148</v>
      </c>
      <c r="D36" s="168" t="s">
        <v>131</v>
      </c>
      <c r="E36" s="168" t="s">
        <v>216</v>
      </c>
      <c r="F36" s="168" t="s">
        <v>384</v>
      </c>
      <c r="G36" s="169">
        <v>55000</v>
      </c>
    </row>
    <row r="37" spans="1:7" x14ac:dyDescent="0.35">
      <c r="A37" s="168" t="s">
        <v>80</v>
      </c>
      <c r="B37" s="168" t="s">
        <v>243</v>
      </c>
      <c r="C37" s="168" t="s">
        <v>148</v>
      </c>
      <c r="D37" s="168" t="s">
        <v>131</v>
      </c>
      <c r="E37" s="168" t="s">
        <v>216</v>
      </c>
      <c r="F37" s="168" t="s">
        <v>383</v>
      </c>
      <c r="G37" s="169">
        <v>250000</v>
      </c>
    </row>
    <row r="38" spans="1:7" x14ac:dyDescent="0.35">
      <c r="A38" s="168"/>
      <c r="B38" s="168"/>
      <c r="C38" s="168"/>
      <c r="D38" s="168"/>
      <c r="E38" s="168"/>
      <c r="F38" s="168" t="s">
        <v>382</v>
      </c>
      <c r="G38" s="169"/>
    </row>
    <row r="39" spans="1:7" x14ac:dyDescent="0.35">
      <c r="A39" s="168" t="s">
        <v>80</v>
      </c>
      <c r="B39" s="168" t="s">
        <v>243</v>
      </c>
      <c r="C39" s="168" t="s">
        <v>148</v>
      </c>
      <c r="D39" s="168" t="s">
        <v>131</v>
      </c>
      <c r="E39" s="168" t="s">
        <v>216</v>
      </c>
      <c r="F39" s="168" t="s">
        <v>381</v>
      </c>
      <c r="G39" s="169">
        <v>561000</v>
      </c>
    </row>
    <row r="40" spans="1:7" x14ac:dyDescent="0.35">
      <c r="A40" s="168" t="s">
        <v>80</v>
      </c>
      <c r="B40" s="168" t="s">
        <v>375</v>
      </c>
      <c r="C40" s="168" t="s">
        <v>377</v>
      </c>
      <c r="D40" s="168" t="s">
        <v>130</v>
      </c>
      <c r="E40" s="168" t="s">
        <v>45</v>
      </c>
      <c r="F40" s="168" t="s">
        <v>379</v>
      </c>
      <c r="G40" s="169">
        <v>28000</v>
      </c>
    </row>
    <row r="41" spans="1:7" x14ac:dyDescent="0.35">
      <c r="A41" s="168"/>
      <c r="B41" s="168" t="s">
        <v>376</v>
      </c>
      <c r="C41" s="168" t="s">
        <v>378</v>
      </c>
      <c r="D41" s="168"/>
      <c r="E41" s="168"/>
      <c r="F41" s="168" t="s">
        <v>380</v>
      </c>
      <c r="G41" s="169"/>
    </row>
    <row r="42" spans="1:7" x14ac:dyDescent="0.35">
      <c r="A42" s="168" t="s">
        <v>80</v>
      </c>
      <c r="B42" s="168" t="s">
        <v>152</v>
      </c>
      <c r="C42" s="290" t="s">
        <v>465</v>
      </c>
      <c r="D42" s="168" t="s">
        <v>126</v>
      </c>
      <c r="E42" s="291" t="s">
        <v>466</v>
      </c>
      <c r="F42" s="168"/>
      <c r="G42" s="169">
        <v>0.9</v>
      </c>
    </row>
    <row r="43" spans="1:7" x14ac:dyDescent="0.35">
      <c r="A43" s="168" t="s">
        <v>80</v>
      </c>
      <c r="B43" s="168" t="s">
        <v>150</v>
      </c>
      <c r="C43" s="168" t="s">
        <v>256</v>
      </c>
      <c r="D43" s="168" t="s">
        <v>127</v>
      </c>
      <c r="E43" s="168" t="s">
        <v>257</v>
      </c>
      <c r="F43" s="168" t="s">
        <v>374</v>
      </c>
      <c r="G43" s="169">
        <v>336738.3</v>
      </c>
    </row>
    <row r="44" spans="1:7" x14ac:dyDescent="0.35">
      <c r="A44" s="298" t="s">
        <v>68</v>
      </c>
      <c r="B44" s="298"/>
      <c r="C44" s="298"/>
      <c r="D44" s="298"/>
      <c r="E44" s="298"/>
      <c r="F44" s="298"/>
      <c r="G44" s="170">
        <f>SUM(G7:G43)</f>
        <v>8693600.2000000011</v>
      </c>
    </row>
    <row r="45" spans="1:7" x14ac:dyDescent="0.35">
      <c r="A45" s="193"/>
      <c r="B45" s="193"/>
      <c r="C45" s="193"/>
      <c r="D45" s="193"/>
      <c r="E45" s="193"/>
      <c r="F45" s="193"/>
      <c r="G45" s="194"/>
    </row>
    <row r="46" spans="1:7" x14ac:dyDescent="0.35">
      <c r="A46" s="193"/>
      <c r="B46" s="193"/>
      <c r="C46" s="193"/>
      <c r="D46" s="193"/>
      <c r="E46" s="193"/>
      <c r="F46" s="193"/>
      <c r="G46" s="194"/>
    </row>
    <row r="47" spans="1:7" x14ac:dyDescent="0.35">
      <c r="A47" s="193"/>
      <c r="B47" s="193"/>
      <c r="C47" s="193"/>
      <c r="D47" s="193"/>
      <c r="E47" s="193"/>
      <c r="F47" s="193"/>
      <c r="G47" s="194"/>
    </row>
    <row r="48" spans="1:7" x14ac:dyDescent="0.35">
      <c r="A48" s="193"/>
      <c r="B48" s="193"/>
      <c r="C48" s="193"/>
      <c r="D48" s="193"/>
      <c r="E48" s="193"/>
      <c r="F48" s="193"/>
      <c r="G48" s="194"/>
    </row>
    <row r="49" spans="1:7" x14ac:dyDescent="0.35">
      <c r="A49" s="193"/>
      <c r="B49" s="193"/>
      <c r="C49" s="193"/>
      <c r="D49" s="193"/>
      <c r="E49" s="193"/>
      <c r="F49" s="193"/>
      <c r="G49" s="194"/>
    </row>
    <row r="50" spans="1:7" x14ac:dyDescent="0.35">
      <c r="A50" s="193"/>
      <c r="B50" s="193"/>
      <c r="C50" s="193"/>
      <c r="D50" s="193"/>
      <c r="E50" s="193"/>
      <c r="F50" s="193"/>
      <c r="G50" s="194"/>
    </row>
    <row r="51" spans="1:7" x14ac:dyDescent="0.35">
      <c r="A51" s="193"/>
      <c r="B51" s="193"/>
      <c r="C51" s="193"/>
      <c r="D51" s="193"/>
      <c r="E51" s="193"/>
      <c r="F51" s="193"/>
      <c r="G51" s="194"/>
    </row>
    <row r="52" spans="1:7" x14ac:dyDescent="0.35">
      <c r="A52" s="39" t="s">
        <v>336</v>
      </c>
    </row>
    <row r="53" spans="1:7" x14ac:dyDescent="0.35">
      <c r="A53" s="2" t="s">
        <v>78</v>
      </c>
    </row>
    <row r="54" spans="1:7" x14ac:dyDescent="0.35">
      <c r="A54" s="266" t="s">
        <v>79</v>
      </c>
      <c r="B54" s="266" t="s">
        <v>90</v>
      </c>
      <c r="C54" s="266" t="s">
        <v>91</v>
      </c>
      <c r="D54" s="266" t="s">
        <v>92</v>
      </c>
      <c r="E54" s="266" t="s">
        <v>93</v>
      </c>
      <c r="F54" s="266" t="s">
        <v>83</v>
      </c>
      <c r="G54" s="132" t="s">
        <v>64</v>
      </c>
    </row>
    <row r="55" spans="1:7" x14ac:dyDescent="0.35">
      <c r="A55" s="191" t="s">
        <v>164</v>
      </c>
      <c r="B55" s="168" t="s">
        <v>150</v>
      </c>
      <c r="C55" s="168" t="s">
        <v>231</v>
      </c>
      <c r="D55" s="168" t="s">
        <v>125</v>
      </c>
      <c r="E55" s="168" t="s">
        <v>294</v>
      </c>
      <c r="F55" s="168" t="s">
        <v>293</v>
      </c>
      <c r="G55" s="169">
        <v>3660</v>
      </c>
    </row>
    <row r="56" spans="1:7" x14ac:dyDescent="0.35">
      <c r="A56" s="191" t="s">
        <v>80</v>
      </c>
      <c r="B56" s="191" t="s">
        <v>152</v>
      </c>
      <c r="C56" s="191" t="s">
        <v>215</v>
      </c>
      <c r="D56" s="191" t="s">
        <v>131</v>
      </c>
      <c r="E56" s="191" t="s">
        <v>216</v>
      </c>
      <c r="F56" s="191" t="s">
        <v>217</v>
      </c>
      <c r="G56" s="196">
        <v>264000</v>
      </c>
    </row>
    <row r="57" spans="1:7" x14ac:dyDescent="0.35">
      <c r="A57" s="168" t="s">
        <v>80</v>
      </c>
      <c r="B57" s="168" t="s">
        <v>152</v>
      </c>
      <c r="C57" s="168" t="s">
        <v>215</v>
      </c>
      <c r="D57" s="168" t="s">
        <v>131</v>
      </c>
      <c r="E57" s="168" t="s">
        <v>216</v>
      </c>
      <c r="F57" s="168" t="s">
        <v>218</v>
      </c>
      <c r="G57" s="169">
        <v>396000</v>
      </c>
    </row>
    <row r="58" spans="1:7" x14ac:dyDescent="0.35">
      <c r="A58" s="168" t="s">
        <v>80</v>
      </c>
      <c r="B58" s="168" t="s">
        <v>152</v>
      </c>
      <c r="C58" s="168" t="s">
        <v>215</v>
      </c>
      <c r="D58" s="168" t="s">
        <v>131</v>
      </c>
      <c r="E58" s="168" t="s">
        <v>216</v>
      </c>
      <c r="F58" s="168" t="s">
        <v>219</v>
      </c>
      <c r="G58" s="169">
        <v>396000</v>
      </c>
    </row>
    <row r="59" spans="1:7" x14ac:dyDescent="0.35">
      <c r="A59" s="168" t="s">
        <v>80</v>
      </c>
      <c r="B59" s="168" t="s">
        <v>152</v>
      </c>
      <c r="C59" s="168" t="s">
        <v>215</v>
      </c>
      <c r="D59" s="168" t="s">
        <v>131</v>
      </c>
      <c r="E59" s="168" t="s">
        <v>216</v>
      </c>
      <c r="F59" s="168" t="s">
        <v>220</v>
      </c>
      <c r="G59" s="169">
        <v>264000</v>
      </c>
    </row>
    <row r="60" spans="1:7" x14ac:dyDescent="0.35">
      <c r="A60" s="168" t="s">
        <v>80</v>
      </c>
      <c r="B60" s="168" t="s">
        <v>152</v>
      </c>
      <c r="C60" s="168" t="s">
        <v>215</v>
      </c>
      <c r="D60" s="168" t="s">
        <v>131</v>
      </c>
      <c r="E60" s="168" t="s">
        <v>216</v>
      </c>
      <c r="F60" s="168" t="s">
        <v>221</v>
      </c>
      <c r="G60" s="169">
        <v>396000</v>
      </c>
    </row>
    <row r="61" spans="1:7" x14ac:dyDescent="0.35">
      <c r="A61" s="168" t="s">
        <v>80</v>
      </c>
      <c r="B61" s="168" t="s">
        <v>152</v>
      </c>
      <c r="C61" s="168" t="s">
        <v>215</v>
      </c>
      <c r="D61" s="168" t="s">
        <v>131</v>
      </c>
      <c r="E61" s="168" t="s">
        <v>216</v>
      </c>
      <c r="F61" s="168" t="s">
        <v>222</v>
      </c>
      <c r="G61" s="169">
        <v>396000</v>
      </c>
    </row>
    <row r="62" spans="1:7" x14ac:dyDescent="0.35">
      <c r="A62" s="168" t="s">
        <v>80</v>
      </c>
      <c r="B62" s="168" t="s">
        <v>152</v>
      </c>
      <c r="C62" s="168" t="s">
        <v>215</v>
      </c>
      <c r="D62" s="168" t="s">
        <v>131</v>
      </c>
      <c r="E62" s="168" t="s">
        <v>216</v>
      </c>
      <c r="F62" s="168" t="s">
        <v>223</v>
      </c>
      <c r="G62" s="169">
        <v>396000</v>
      </c>
    </row>
    <row r="63" spans="1:7" x14ac:dyDescent="0.35">
      <c r="A63" s="168" t="s">
        <v>80</v>
      </c>
      <c r="B63" s="168" t="s">
        <v>152</v>
      </c>
      <c r="C63" s="168" t="s">
        <v>215</v>
      </c>
      <c r="D63" s="168" t="s">
        <v>131</v>
      </c>
      <c r="E63" s="168" t="s">
        <v>216</v>
      </c>
      <c r="F63" s="168" t="s">
        <v>224</v>
      </c>
      <c r="G63" s="169">
        <v>396000</v>
      </c>
    </row>
    <row r="64" spans="1:7" x14ac:dyDescent="0.35">
      <c r="A64" s="168" t="s">
        <v>80</v>
      </c>
      <c r="B64" s="168" t="s">
        <v>152</v>
      </c>
      <c r="C64" s="168" t="s">
        <v>215</v>
      </c>
      <c r="D64" s="168" t="s">
        <v>131</v>
      </c>
      <c r="E64" s="168" t="s">
        <v>216</v>
      </c>
      <c r="F64" s="168" t="s">
        <v>225</v>
      </c>
      <c r="G64" s="169">
        <v>264000</v>
      </c>
    </row>
    <row r="65" spans="1:7" x14ac:dyDescent="0.35">
      <c r="A65" s="168" t="s">
        <v>80</v>
      </c>
      <c r="B65" s="168" t="s">
        <v>152</v>
      </c>
      <c r="C65" s="168" t="s">
        <v>215</v>
      </c>
      <c r="D65" s="168" t="s">
        <v>131</v>
      </c>
      <c r="E65" s="168" t="s">
        <v>216</v>
      </c>
      <c r="F65" s="168" t="s">
        <v>226</v>
      </c>
      <c r="G65" s="169">
        <v>264000</v>
      </c>
    </row>
    <row r="66" spans="1:7" x14ac:dyDescent="0.35">
      <c r="A66" s="168" t="s">
        <v>80</v>
      </c>
      <c r="B66" s="168" t="s">
        <v>152</v>
      </c>
      <c r="C66" s="168" t="s">
        <v>215</v>
      </c>
      <c r="D66" s="168" t="s">
        <v>131</v>
      </c>
      <c r="E66" s="168" t="s">
        <v>216</v>
      </c>
      <c r="F66" s="168" t="s">
        <v>227</v>
      </c>
      <c r="G66" s="169">
        <v>264000</v>
      </c>
    </row>
    <row r="67" spans="1:7" x14ac:dyDescent="0.35">
      <c r="A67" s="168" t="s">
        <v>80</v>
      </c>
      <c r="B67" s="168" t="s">
        <v>152</v>
      </c>
      <c r="C67" s="168" t="s">
        <v>215</v>
      </c>
      <c r="D67" s="168" t="s">
        <v>131</v>
      </c>
      <c r="E67" s="168" t="s">
        <v>216</v>
      </c>
      <c r="F67" s="168" t="s">
        <v>228</v>
      </c>
      <c r="G67" s="169">
        <v>264000</v>
      </c>
    </row>
    <row r="68" spans="1:7" x14ac:dyDescent="0.35">
      <c r="A68" s="168" t="s">
        <v>80</v>
      </c>
      <c r="B68" s="168" t="s">
        <v>152</v>
      </c>
      <c r="C68" s="168" t="s">
        <v>215</v>
      </c>
      <c r="D68" s="168" t="s">
        <v>131</v>
      </c>
      <c r="E68" s="168" t="s">
        <v>216</v>
      </c>
      <c r="F68" s="168" t="s">
        <v>229</v>
      </c>
      <c r="G68" s="169">
        <v>264000</v>
      </c>
    </row>
    <row r="69" spans="1:7" x14ac:dyDescent="0.35">
      <c r="A69" s="168" t="s">
        <v>80</v>
      </c>
      <c r="B69" s="168" t="s">
        <v>152</v>
      </c>
      <c r="C69" s="168" t="s">
        <v>215</v>
      </c>
      <c r="D69" s="168" t="s">
        <v>131</v>
      </c>
      <c r="E69" s="168" t="s">
        <v>216</v>
      </c>
      <c r="F69" s="168" t="s">
        <v>230</v>
      </c>
      <c r="G69" s="171">
        <v>128700</v>
      </c>
    </row>
    <row r="70" spans="1:7" x14ac:dyDescent="0.35">
      <c r="A70" s="168" t="s">
        <v>80</v>
      </c>
      <c r="B70" s="168" t="s">
        <v>150</v>
      </c>
      <c r="C70" s="168" t="s">
        <v>231</v>
      </c>
      <c r="D70" s="168" t="s">
        <v>130</v>
      </c>
      <c r="E70" s="168" t="s">
        <v>61</v>
      </c>
      <c r="F70" s="168" t="s">
        <v>301</v>
      </c>
      <c r="G70" s="169">
        <v>150000</v>
      </c>
    </row>
    <row r="71" spans="1:7" x14ac:dyDescent="0.35">
      <c r="A71" s="168" t="s">
        <v>80</v>
      </c>
      <c r="B71" s="168" t="s">
        <v>152</v>
      </c>
      <c r="C71" s="168" t="s">
        <v>215</v>
      </c>
      <c r="D71" s="168" t="s">
        <v>131</v>
      </c>
      <c r="E71" s="168" t="s">
        <v>216</v>
      </c>
      <c r="F71" s="168" t="s">
        <v>232</v>
      </c>
      <c r="G71" s="169">
        <v>263000</v>
      </c>
    </row>
    <row r="72" spans="1:7" x14ac:dyDescent="0.35">
      <c r="A72" s="168" t="s">
        <v>80</v>
      </c>
      <c r="B72" s="168" t="s">
        <v>152</v>
      </c>
      <c r="C72" s="168" t="s">
        <v>215</v>
      </c>
      <c r="D72" s="168" t="s">
        <v>131</v>
      </c>
      <c r="E72" s="168" t="s">
        <v>216</v>
      </c>
      <c r="F72" s="168" t="s">
        <v>233</v>
      </c>
      <c r="G72" s="169">
        <v>263000</v>
      </c>
    </row>
    <row r="73" spans="1:7" x14ac:dyDescent="0.35">
      <c r="A73" s="168" t="s">
        <v>80</v>
      </c>
      <c r="B73" s="168" t="s">
        <v>152</v>
      </c>
      <c r="C73" s="168" t="s">
        <v>215</v>
      </c>
      <c r="D73" s="168" t="s">
        <v>131</v>
      </c>
      <c r="E73" s="168" t="s">
        <v>216</v>
      </c>
      <c r="F73" s="168" t="s">
        <v>234</v>
      </c>
      <c r="G73" s="169">
        <v>263000</v>
      </c>
    </row>
    <row r="74" spans="1:7" x14ac:dyDescent="0.35">
      <c r="A74" s="176" t="s">
        <v>80</v>
      </c>
      <c r="B74" s="176" t="s">
        <v>152</v>
      </c>
      <c r="C74" s="176" t="s">
        <v>215</v>
      </c>
      <c r="D74" s="176" t="s">
        <v>131</v>
      </c>
      <c r="E74" s="176" t="s">
        <v>216</v>
      </c>
      <c r="F74" s="176" t="s">
        <v>235</v>
      </c>
      <c r="G74" s="171">
        <v>263000</v>
      </c>
    </row>
    <row r="75" spans="1:7" x14ac:dyDescent="0.35">
      <c r="A75" s="168" t="s">
        <v>80</v>
      </c>
      <c r="B75" s="168" t="s">
        <v>152</v>
      </c>
      <c r="C75" s="168" t="s">
        <v>215</v>
      </c>
      <c r="D75" s="168" t="s">
        <v>131</v>
      </c>
      <c r="E75" s="168" t="s">
        <v>216</v>
      </c>
      <c r="F75" s="168" t="s">
        <v>236</v>
      </c>
      <c r="G75" s="169">
        <v>263000</v>
      </c>
    </row>
    <row r="76" spans="1:7" x14ac:dyDescent="0.35">
      <c r="A76" s="168" t="s">
        <v>80</v>
      </c>
      <c r="B76" s="168" t="s">
        <v>152</v>
      </c>
      <c r="C76" s="168" t="s">
        <v>215</v>
      </c>
      <c r="D76" s="168" t="s">
        <v>131</v>
      </c>
      <c r="E76" s="168" t="s">
        <v>216</v>
      </c>
      <c r="F76" s="168" t="s">
        <v>237</v>
      </c>
      <c r="G76" s="169">
        <v>263000</v>
      </c>
    </row>
    <row r="77" spans="1:7" x14ac:dyDescent="0.35">
      <c r="A77" s="168" t="s">
        <v>80</v>
      </c>
      <c r="B77" s="168" t="s">
        <v>152</v>
      </c>
      <c r="C77" s="168" t="s">
        <v>215</v>
      </c>
      <c r="D77" s="168" t="s">
        <v>131</v>
      </c>
      <c r="E77" s="168" t="s">
        <v>216</v>
      </c>
      <c r="F77" s="168" t="s">
        <v>238</v>
      </c>
      <c r="G77" s="169">
        <v>392000</v>
      </c>
    </row>
    <row r="78" spans="1:7" x14ac:dyDescent="0.35">
      <c r="A78" s="168" t="s">
        <v>80</v>
      </c>
      <c r="B78" s="168" t="s">
        <v>152</v>
      </c>
      <c r="C78" s="168" t="s">
        <v>215</v>
      </c>
      <c r="D78" s="168" t="s">
        <v>131</v>
      </c>
      <c r="E78" s="168" t="s">
        <v>216</v>
      </c>
      <c r="F78" s="168" t="s">
        <v>239</v>
      </c>
      <c r="G78" s="169">
        <v>263000</v>
      </c>
    </row>
    <row r="79" spans="1:7" x14ac:dyDescent="0.35">
      <c r="A79" s="168" t="s">
        <v>80</v>
      </c>
      <c r="B79" s="168" t="s">
        <v>152</v>
      </c>
      <c r="C79" s="168" t="s">
        <v>215</v>
      </c>
      <c r="D79" s="168" t="s">
        <v>131</v>
      </c>
      <c r="E79" s="168" t="s">
        <v>216</v>
      </c>
      <c r="F79" s="168" t="s">
        <v>240</v>
      </c>
      <c r="G79" s="169">
        <v>350000</v>
      </c>
    </row>
    <row r="80" spans="1:7" x14ac:dyDescent="0.35">
      <c r="A80" s="168" t="s">
        <v>80</v>
      </c>
      <c r="B80" s="168" t="s">
        <v>152</v>
      </c>
      <c r="C80" s="168" t="s">
        <v>215</v>
      </c>
      <c r="D80" s="168" t="s">
        <v>131</v>
      </c>
      <c r="E80" s="168" t="s">
        <v>216</v>
      </c>
      <c r="F80" s="168" t="s">
        <v>241</v>
      </c>
      <c r="G80" s="169">
        <v>392000</v>
      </c>
    </row>
    <row r="81" spans="1:7" x14ac:dyDescent="0.35">
      <c r="A81" s="168" t="s">
        <v>80</v>
      </c>
      <c r="B81" s="168" t="s">
        <v>152</v>
      </c>
      <c r="C81" s="168" t="s">
        <v>215</v>
      </c>
      <c r="D81" s="168" t="s">
        <v>131</v>
      </c>
      <c r="E81" s="168" t="s">
        <v>216</v>
      </c>
      <c r="F81" s="168" t="s">
        <v>242</v>
      </c>
      <c r="G81" s="169">
        <v>392000</v>
      </c>
    </row>
    <row r="82" spans="1:7" x14ac:dyDescent="0.35">
      <c r="A82" s="168" t="s">
        <v>80</v>
      </c>
      <c r="B82" s="168" t="s">
        <v>243</v>
      </c>
      <c r="C82" s="168" t="s">
        <v>148</v>
      </c>
      <c r="D82" s="168" t="s">
        <v>131</v>
      </c>
      <c r="E82" s="168" t="s">
        <v>244</v>
      </c>
      <c r="F82" s="168" t="s">
        <v>245</v>
      </c>
      <c r="G82" s="169">
        <v>150000</v>
      </c>
    </row>
    <row r="83" spans="1:7" x14ac:dyDescent="0.35">
      <c r="A83" s="168"/>
      <c r="B83" s="168"/>
      <c r="C83" s="168"/>
      <c r="D83" s="168"/>
      <c r="E83" s="168"/>
      <c r="F83" s="168" t="s">
        <v>246</v>
      </c>
      <c r="G83" s="169"/>
    </row>
    <row r="84" spans="1:7" x14ac:dyDescent="0.35">
      <c r="A84" s="168"/>
      <c r="B84" s="168"/>
      <c r="C84" s="168"/>
      <c r="D84" s="168"/>
      <c r="E84" s="168"/>
      <c r="F84" s="168" t="s">
        <v>247</v>
      </c>
      <c r="G84" s="169"/>
    </row>
    <row r="85" spans="1:7" x14ac:dyDescent="0.35">
      <c r="A85" s="168" t="s">
        <v>80</v>
      </c>
      <c r="B85" s="168" t="s">
        <v>243</v>
      </c>
      <c r="C85" s="168" t="s">
        <v>148</v>
      </c>
      <c r="D85" s="168" t="s">
        <v>130</v>
      </c>
      <c r="E85" s="168" t="s">
        <v>45</v>
      </c>
      <c r="F85" s="168" t="s">
        <v>248</v>
      </c>
      <c r="G85" s="169">
        <v>18000</v>
      </c>
    </row>
    <row r="86" spans="1:7" x14ac:dyDescent="0.35">
      <c r="A86" s="168" t="s">
        <v>80</v>
      </c>
      <c r="B86" s="168" t="s">
        <v>243</v>
      </c>
      <c r="C86" s="168" t="s">
        <v>249</v>
      </c>
      <c r="D86" s="168" t="s">
        <v>130</v>
      </c>
      <c r="E86" s="168" t="s">
        <v>47</v>
      </c>
      <c r="F86" s="168" t="s">
        <v>250</v>
      </c>
      <c r="G86" s="169">
        <v>10000</v>
      </c>
    </row>
    <row r="87" spans="1:7" x14ac:dyDescent="0.35">
      <c r="A87" s="168" t="s">
        <v>80</v>
      </c>
      <c r="B87" s="168" t="s">
        <v>152</v>
      </c>
      <c r="C87" s="168" t="s">
        <v>215</v>
      </c>
      <c r="D87" s="168" t="s">
        <v>131</v>
      </c>
      <c r="E87" s="168" t="s">
        <v>216</v>
      </c>
      <c r="F87" s="168" t="s">
        <v>251</v>
      </c>
      <c r="G87" s="169">
        <v>280000</v>
      </c>
    </row>
    <row r="88" spans="1:7" x14ac:dyDescent="0.35">
      <c r="A88" s="168" t="s">
        <v>80</v>
      </c>
      <c r="B88" s="168" t="s">
        <v>152</v>
      </c>
      <c r="C88" s="168" t="s">
        <v>215</v>
      </c>
      <c r="D88" s="168" t="s">
        <v>131</v>
      </c>
      <c r="E88" s="168" t="s">
        <v>216</v>
      </c>
      <c r="F88" s="168" t="s">
        <v>252</v>
      </c>
      <c r="G88" s="169">
        <v>263000</v>
      </c>
    </row>
    <row r="89" spans="1:7" x14ac:dyDescent="0.35">
      <c r="A89" s="168" t="s">
        <v>80</v>
      </c>
      <c r="B89" s="168" t="s">
        <v>152</v>
      </c>
      <c r="C89" s="168" t="s">
        <v>215</v>
      </c>
      <c r="D89" s="168" t="s">
        <v>131</v>
      </c>
      <c r="E89" s="168" t="s">
        <v>216</v>
      </c>
      <c r="F89" s="168" t="s">
        <v>253</v>
      </c>
      <c r="G89" s="169">
        <v>263000</v>
      </c>
    </row>
    <row r="90" spans="1:7" x14ac:dyDescent="0.35">
      <c r="A90" s="168" t="s">
        <v>80</v>
      </c>
      <c r="B90" s="168" t="s">
        <v>152</v>
      </c>
      <c r="C90" s="168" t="s">
        <v>215</v>
      </c>
      <c r="D90" s="168" t="s">
        <v>131</v>
      </c>
      <c r="E90" s="168" t="s">
        <v>216</v>
      </c>
      <c r="F90" s="168" t="s">
        <v>254</v>
      </c>
      <c r="G90" s="169">
        <v>263000</v>
      </c>
    </row>
    <row r="91" spans="1:7" x14ac:dyDescent="0.35">
      <c r="A91" s="168"/>
      <c r="B91" s="168"/>
      <c r="C91" s="168"/>
      <c r="D91" s="168"/>
      <c r="E91" s="168"/>
      <c r="F91" s="168" t="s">
        <v>255</v>
      </c>
      <c r="G91" s="169"/>
    </row>
    <row r="92" spans="1:7" x14ac:dyDescent="0.35">
      <c r="A92" s="168" t="s">
        <v>80</v>
      </c>
      <c r="B92" s="168" t="s">
        <v>150</v>
      </c>
      <c r="C92" s="168" t="s">
        <v>256</v>
      </c>
      <c r="D92" s="168" t="s">
        <v>127</v>
      </c>
      <c r="E92" s="168" t="s">
        <v>257</v>
      </c>
      <c r="F92" s="168" t="s">
        <v>258</v>
      </c>
      <c r="G92" s="169">
        <v>331263.52</v>
      </c>
    </row>
    <row r="93" spans="1:7" x14ac:dyDescent="0.35">
      <c r="A93" s="298" t="s">
        <v>68</v>
      </c>
      <c r="B93" s="298"/>
      <c r="C93" s="298"/>
      <c r="D93" s="298"/>
      <c r="E93" s="298"/>
      <c r="F93" s="298"/>
      <c r="G93" s="170">
        <f>SUM(G55:G92)</f>
        <v>9451623.5199999996</v>
      </c>
    </row>
  </sheetData>
  <mergeCells count="5">
    <mergeCell ref="A93:F93"/>
    <mergeCell ref="A1:H1"/>
    <mergeCell ref="A2:H2"/>
    <mergeCell ref="A3:H3"/>
    <mergeCell ref="A44:F44"/>
  </mergeCells>
  <printOptions horizontalCentered="1"/>
  <pageMargins left="0" right="0" top="0.47244094488188981" bottom="0.51181102362204722" header="0.31496062992125984" footer="0.31496062992125984"/>
  <pageSetup paperSize="9" scale="95" orientation="landscape" copies="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F12" sqref="F12"/>
    </sheetView>
  </sheetViews>
  <sheetFormatPr defaultRowHeight="21" x14ac:dyDescent="0.35"/>
  <cols>
    <col min="1" max="1" width="8" style="1" customWidth="1"/>
    <col min="2" max="2" width="44.125" style="1" customWidth="1"/>
    <col min="3" max="3" width="15.625" style="4" customWidth="1"/>
    <col min="4" max="4" width="3.125" style="4" customWidth="1"/>
    <col min="5" max="5" width="15.625" style="4" customWidth="1"/>
    <col min="6" max="16384" width="9" style="1"/>
  </cols>
  <sheetData>
    <row r="1" spans="1:5" s="38" customFormat="1" x14ac:dyDescent="0.35">
      <c r="A1" s="305" t="str">
        <f>งบแสดงฐานะ!A1</f>
        <v>เทศบาลตำบลโป่งน้ำร้อน  อำเภอโป่งน้ำร้อน  จังหวัดจันทบุรี</v>
      </c>
      <c r="B1" s="305"/>
      <c r="C1" s="305"/>
      <c r="D1" s="305"/>
      <c r="E1" s="305"/>
    </row>
    <row r="2" spans="1:5" s="38" customFormat="1" x14ac:dyDescent="0.35">
      <c r="A2" s="305" t="s">
        <v>27</v>
      </c>
      <c r="B2" s="305"/>
      <c r="C2" s="305"/>
      <c r="D2" s="305"/>
      <c r="E2" s="305"/>
    </row>
    <row r="3" spans="1:5" s="38" customFormat="1" x14ac:dyDescent="0.35">
      <c r="A3" s="304" t="s">
        <v>28</v>
      </c>
      <c r="B3" s="304"/>
      <c r="C3" s="304"/>
      <c r="D3" s="304"/>
      <c r="E3" s="304"/>
    </row>
    <row r="4" spans="1:5" s="38" customFormat="1" x14ac:dyDescent="0.35">
      <c r="A4" s="56"/>
      <c r="B4" s="56"/>
      <c r="C4" s="56"/>
      <c r="D4" s="56"/>
      <c r="E4" s="56"/>
    </row>
    <row r="5" spans="1:5" s="38" customFormat="1" x14ac:dyDescent="0.35">
      <c r="A5" s="39" t="s">
        <v>334</v>
      </c>
      <c r="C5" s="44"/>
      <c r="D5" s="44"/>
      <c r="E5" s="37"/>
    </row>
    <row r="6" spans="1:5" s="38" customFormat="1" x14ac:dyDescent="0.35">
      <c r="A6" s="39"/>
      <c r="C6" s="41" t="s">
        <v>359</v>
      </c>
      <c r="D6" s="41"/>
      <c r="E6" s="45" t="s">
        <v>107</v>
      </c>
    </row>
    <row r="7" spans="1:5" x14ac:dyDescent="0.35">
      <c r="B7" s="1" t="s">
        <v>171</v>
      </c>
      <c r="E7" s="4">
        <v>13001.97</v>
      </c>
    </row>
    <row r="8" spans="1:5" x14ac:dyDescent="0.35">
      <c r="B8" s="1" t="s">
        <v>172</v>
      </c>
      <c r="E8" s="4">
        <v>94509.17</v>
      </c>
    </row>
    <row r="9" spans="1:5" x14ac:dyDescent="0.35">
      <c r="B9" s="1" t="s">
        <v>173</v>
      </c>
      <c r="E9" s="4">
        <v>1089360</v>
      </c>
    </row>
    <row r="10" spans="1:5" x14ac:dyDescent="0.35">
      <c r="B10" s="1" t="s">
        <v>259</v>
      </c>
      <c r="E10" s="4">
        <v>32772</v>
      </c>
    </row>
    <row r="11" spans="1:5" x14ac:dyDescent="0.35">
      <c r="B11" s="1" t="s">
        <v>174</v>
      </c>
      <c r="E11" s="4">
        <v>296445</v>
      </c>
    </row>
    <row r="12" spans="1:5" x14ac:dyDescent="0.35">
      <c r="B12" s="1" t="s">
        <v>260</v>
      </c>
      <c r="C12" s="6"/>
      <c r="E12" s="6">
        <v>4680</v>
      </c>
    </row>
    <row r="13" spans="1:5" ht="21.75" thickBot="1" x14ac:dyDescent="0.4">
      <c r="B13" s="2" t="s">
        <v>68</v>
      </c>
      <c r="C13" s="7">
        <f>SUM(C7:C12)</f>
        <v>0</v>
      </c>
      <c r="D13" s="10"/>
      <c r="E13" s="7">
        <f>SUM(E7:E12)</f>
        <v>1530768.14</v>
      </c>
    </row>
    <row r="14" spans="1:5" ht="21.75" thickTop="1" x14ac:dyDescent="0.35"/>
  </sheetData>
  <mergeCells count="3">
    <mergeCell ref="A1:E1"/>
    <mergeCell ref="A2:E2"/>
    <mergeCell ref="A3:E3"/>
  </mergeCells>
  <pageMargins left="0.61" right="0.4" top="0.74803149606299213" bottom="0.74803149606299213" header="0.31496062992125984" footer="0.31496062992125984"/>
  <pageSetup paperSize="9" orientation="portrait" copies="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B14" sqref="B14"/>
    </sheetView>
  </sheetViews>
  <sheetFormatPr defaultRowHeight="21" x14ac:dyDescent="0.35"/>
  <cols>
    <col min="1" max="1" width="23.625" style="1" customWidth="1"/>
    <col min="2" max="2" width="44.75" style="1" customWidth="1"/>
    <col min="3" max="3" width="15.25" style="90" customWidth="1"/>
    <col min="4" max="4" width="15.125" style="1" customWidth="1"/>
    <col min="5" max="5" width="13.625" style="1" customWidth="1"/>
    <col min="6" max="6" width="16" style="4" customWidth="1"/>
    <col min="7" max="7" width="12.375" style="1" customWidth="1"/>
    <col min="8" max="16384" width="9" style="1"/>
  </cols>
  <sheetData>
    <row r="1" spans="1:8" s="38" customFormat="1" x14ac:dyDescent="0.35">
      <c r="A1" s="305" t="str">
        <f>งบแสดงฐานะ!A1</f>
        <v>เทศบาลตำบลโป่งน้ำร้อน  อำเภอโป่งน้ำร้อน  จังหวัดจันทบุรี</v>
      </c>
      <c r="B1" s="305"/>
      <c r="C1" s="305"/>
      <c r="D1" s="305"/>
      <c r="E1" s="305"/>
      <c r="F1" s="305"/>
      <c r="G1" s="305"/>
      <c r="H1" s="42"/>
    </row>
    <row r="2" spans="1:8" s="38" customFormat="1" x14ac:dyDescent="0.35">
      <c r="A2" s="305" t="s">
        <v>27</v>
      </c>
      <c r="B2" s="305"/>
      <c r="C2" s="305"/>
      <c r="D2" s="305"/>
      <c r="E2" s="305"/>
      <c r="F2" s="305"/>
      <c r="G2" s="305"/>
      <c r="H2" s="42"/>
    </row>
    <row r="3" spans="1:8" s="38" customFormat="1" x14ac:dyDescent="0.35">
      <c r="A3" s="304" t="s">
        <v>354</v>
      </c>
      <c r="B3" s="304"/>
      <c r="C3" s="304"/>
      <c r="D3" s="304"/>
      <c r="E3" s="304"/>
      <c r="F3" s="304"/>
      <c r="G3" s="304"/>
      <c r="H3" s="43"/>
    </row>
    <row r="4" spans="1:8" s="38" customFormat="1" x14ac:dyDescent="0.35">
      <c r="A4" s="39" t="s">
        <v>339</v>
      </c>
      <c r="C4" s="89"/>
      <c r="D4" s="37"/>
      <c r="E4" s="41"/>
      <c r="F4" s="44"/>
      <c r="G4" s="44"/>
      <c r="H4" s="37"/>
    </row>
    <row r="5" spans="1:8" x14ac:dyDescent="0.35">
      <c r="A5" s="2" t="s">
        <v>357</v>
      </c>
    </row>
    <row r="6" spans="1:8" x14ac:dyDescent="0.35">
      <c r="A6" s="295" t="s">
        <v>94</v>
      </c>
      <c r="B6" s="295" t="s">
        <v>95</v>
      </c>
      <c r="C6" s="308" t="s">
        <v>96</v>
      </c>
      <c r="D6" s="298" t="s">
        <v>97</v>
      </c>
      <c r="E6" s="298"/>
      <c r="F6" s="297" t="s">
        <v>100</v>
      </c>
      <c r="G6" s="309" t="s">
        <v>101</v>
      </c>
    </row>
    <row r="7" spans="1:8" x14ac:dyDescent="0.35">
      <c r="A7" s="295"/>
      <c r="B7" s="295"/>
      <c r="C7" s="308"/>
      <c r="D7" s="116" t="s">
        <v>98</v>
      </c>
      <c r="E7" s="116" t="s">
        <v>99</v>
      </c>
      <c r="F7" s="297"/>
      <c r="G7" s="309"/>
    </row>
    <row r="8" spans="1:8" x14ac:dyDescent="0.35">
      <c r="A8" s="168" t="s">
        <v>262</v>
      </c>
      <c r="B8" s="168" t="s">
        <v>264</v>
      </c>
      <c r="C8" s="173">
        <v>4188000</v>
      </c>
      <c r="D8" s="180" t="s">
        <v>266</v>
      </c>
      <c r="E8" s="180" t="s">
        <v>268</v>
      </c>
      <c r="F8" s="174"/>
      <c r="G8" s="181" t="s">
        <v>333</v>
      </c>
    </row>
    <row r="9" spans="1:8" x14ac:dyDescent="0.35">
      <c r="A9" s="176"/>
      <c r="B9" s="176" t="s">
        <v>265</v>
      </c>
      <c r="C9" s="177">
        <v>1578000</v>
      </c>
      <c r="D9" s="179" t="s">
        <v>267</v>
      </c>
      <c r="E9" s="179" t="s">
        <v>268</v>
      </c>
      <c r="F9" s="178">
        <v>467347.25</v>
      </c>
      <c r="G9" s="182"/>
    </row>
    <row r="10" spans="1:8" x14ac:dyDescent="0.35">
      <c r="A10" s="176" t="s">
        <v>263</v>
      </c>
      <c r="B10" s="176" t="s">
        <v>270</v>
      </c>
      <c r="C10" s="177">
        <v>8862900</v>
      </c>
      <c r="D10" s="179" t="s">
        <v>296</v>
      </c>
      <c r="E10" s="179" t="s">
        <v>275</v>
      </c>
      <c r="F10" s="178"/>
      <c r="G10" s="182"/>
    </row>
    <row r="11" spans="1:8" x14ac:dyDescent="0.35">
      <c r="A11" s="168"/>
      <c r="B11" s="176" t="s">
        <v>271</v>
      </c>
      <c r="C11" s="177">
        <v>14979000</v>
      </c>
      <c r="D11" s="179" t="s">
        <v>296</v>
      </c>
      <c r="E11" s="179" t="s">
        <v>275</v>
      </c>
      <c r="F11" s="178"/>
      <c r="G11" s="182"/>
    </row>
    <row r="12" spans="1:8" x14ac:dyDescent="0.35">
      <c r="A12" s="176"/>
      <c r="B12" s="176" t="s">
        <v>272</v>
      </c>
      <c r="C12" s="177">
        <v>16000000</v>
      </c>
      <c r="D12" s="179" t="s">
        <v>296</v>
      </c>
      <c r="E12" s="179" t="s">
        <v>275</v>
      </c>
      <c r="F12" s="178">
        <v>22686513.710000001</v>
      </c>
      <c r="G12" s="182" t="s">
        <v>269</v>
      </c>
    </row>
    <row r="13" spans="1:8" x14ac:dyDescent="0.35">
      <c r="A13" s="176"/>
      <c r="B13" s="176" t="s">
        <v>273</v>
      </c>
      <c r="C13" s="177"/>
      <c r="D13" s="179"/>
      <c r="E13" s="179"/>
      <c r="F13" s="178"/>
      <c r="G13" s="182"/>
    </row>
    <row r="14" spans="1:8" x14ac:dyDescent="0.35">
      <c r="A14" s="176"/>
      <c r="B14" s="176" t="s">
        <v>274</v>
      </c>
      <c r="C14" s="177">
        <v>2971835</v>
      </c>
      <c r="D14" s="179" t="s">
        <v>296</v>
      </c>
      <c r="E14" s="179" t="s">
        <v>275</v>
      </c>
      <c r="F14" s="178"/>
      <c r="G14" s="182"/>
    </row>
    <row r="15" spans="1:8" x14ac:dyDescent="0.35">
      <c r="A15" s="298" t="s">
        <v>68</v>
      </c>
      <c r="B15" s="298"/>
      <c r="C15" s="183">
        <f>SUM(C8:C14)</f>
        <v>48579735</v>
      </c>
      <c r="D15" s="184"/>
      <c r="E15" s="184"/>
      <c r="F15" s="183">
        <f>SUM(F8:F14)</f>
        <v>23153860.960000001</v>
      </c>
      <c r="G15" s="133"/>
    </row>
    <row r="16" spans="1:8" x14ac:dyDescent="0.35">
      <c r="A16" s="1" t="s">
        <v>261</v>
      </c>
    </row>
    <row r="18" spans="1:7" x14ac:dyDescent="0.35">
      <c r="A18" s="2" t="s">
        <v>78</v>
      </c>
    </row>
    <row r="19" spans="1:7" x14ac:dyDescent="0.35">
      <c r="A19" s="295" t="s">
        <v>94</v>
      </c>
      <c r="B19" s="295" t="s">
        <v>95</v>
      </c>
      <c r="C19" s="308" t="s">
        <v>96</v>
      </c>
      <c r="D19" s="298" t="s">
        <v>97</v>
      </c>
      <c r="E19" s="298"/>
      <c r="F19" s="297" t="s">
        <v>100</v>
      </c>
      <c r="G19" s="309" t="s">
        <v>101</v>
      </c>
    </row>
    <row r="20" spans="1:7" x14ac:dyDescent="0.35">
      <c r="A20" s="295"/>
      <c r="B20" s="295"/>
      <c r="C20" s="308"/>
      <c r="D20" s="116" t="s">
        <v>98</v>
      </c>
      <c r="E20" s="116" t="s">
        <v>99</v>
      </c>
      <c r="F20" s="297"/>
      <c r="G20" s="309"/>
    </row>
    <row r="21" spans="1:7" x14ac:dyDescent="0.35">
      <c r="A21" s="168" t="s">
        <v>262</v>
      </c>
      <c r="B21" s="168" t="s">
        <v>264</v>
      </c>
      <c r="C21" s="173">
        <v>4188000</v>
      </c>
      <c r="D21" s="180" t="s">
        <v>266</v>
      </c>
      <c r="E21" s="180" t="s">
        <v>268</v>
      </c>
      <c r="F21" s="174"/>
      <c r="G21" s="181" t="s">
        <v>333</v>
      </c>
    </row>
    <row r="22" spans="1:7" x14ac:dyDescent="0.35">
      <c r="A22" s="176"/>
      <c r="B22" s="176" t="s">
        <v>265</v>
      </c>
      <c r="C22" s="177">
        <v>1578000</v>
      </c>
      <c r="D22" s="179" t="s">
        <v>267</v>
      </c>
      <c r="E22" s="179" t="s">
        <v>268</v>
      </c>
      <c r="F22" s="178">
        <v>1048741.97</v>
      </c>
      <c r="G22" s="182"/>
    </row>
    <row r="23" spans="1:7" x14ac:dyDescent="0.35">
      <c r="A23" s="176" t="s">
        <v>263</v>
      </c>
      <c r="B23" s="176" t="s">
        <v>270</v>
      </c>
      <c r="C23" s="177">
        <v>8862900</v>
      </c>
      <c r="D23" s="179" t="s">
        <v>296</v>
      </c>
      <c r="E23" s="179" t="s">
        <v>275</v>
      </c>
      <c r="F23" s="178"/>
      <c r="G23" s="182"/>
    </row>
    <row r="24" spans="1:7" x14ac:dyDescent="0.35">
      <c r="A24" s="168"/>
      <c r="B24" s="176" t="s">
        <v>271</v>
      </c>
      <c r="C24" s="177">
        <v>14979000</v>
      </c>
      <c r="D24" s="179" t="s">
        <v>296</v>
      </c>
      <c r="E24" s="179" t="s">
        <v>275</v>
      </c>
      <c r="F24" s="178"/>
      <c r="G24" s="182"/>
    </row>
    <row r="25" spans="1:7" x14ac:dyDescent="0.35">
      <c r="A25" s="176"/>
      <c r="B25" s="176" t="s">
        <v>272</v>
      </c>
      <c r="C25" s="177">
        <v>16000000</v>
      </c>
      <c r="D25" s="179" t="s">
        <v>296</v>
      </c>
      <c r="E25" s="179" t="s">
        <v>275</v>
      </c>
      <c r="F25" s="178">
        <v>24886513.710000001</v>
      </c>
      <c r="G25" s="182" t="s">
        <v>269</v>
      </c>
    </row>
    <row r="26" spans="1:7" x14ac:dyDescent="0.35">
      <c r="A26" s="176"/>
      <c r="B26" s="176" t="s">
        <v>273</v>
      </c>
      <c r="C26" s="177"/>
      <c r="D26" s="179"/>
      <c r="E26" s="179"/>
      <c r="F26" s="178"/>
      <c r="G26" s="182"/>
    </row>
    <row r="27" spans="1:7" x14ac:dyDescent="0.35">
      <c r="A27" s="176"/>
      <c r="B27" s="176" t="s">
        <v>274</v>
      </c>
      <c r="C27" s="177">
        <v>2971835</v>
      </c>
      <c r="D27" s="179" t="s">
        <v>296</v>
      </c>
      <c r="E27" s="179" t="s">
        <v>275</v>
      </c>
      <c r="F27" s="178"/>
      <c r="G27" s="182"/>
    </row>
    <row r="28" spans="1:7" x14ac:dyDescent="0.35">
      <c r="A28" s="298" t="s">
        <v>68</v>
      </c>
      <c r="B28" s="298"/>
      <c r="C28" s="183">
        <f>SUM(C21:C27)</f>
        <v>48579735</v>
      </c>
      <c r="D28" s="184"/>
      <c r="E28" s="184"/>
      <c r="F28" s="183">
        <f>SUM(F21:F27)</f>
        <v>25935255.68</v>
      </c>
      <c r="G28" s="133"/>
    </row>
    <row r="29" spans="1:7" x14ac:dyDescent="0.35">
      <c r="A29" s="1" t="s">
        <v>276</v>
      </c>
    </row>
  </sheetData>
  <mergeCells count="17">
    <mergeCell ref="G6:G7"/>
    <mergeCell ref="A6:A7"/>
    <mergeCell ref="B6:B7"/>
    <mergeCell ref="C6:C7"/>
    <mergeCell ref="A1:G1"/>
    <mergeCell ref="A28:B28"/>
    <mergeCell ref="A2:G2"/>
    <mergeCell ref="A3:G3"/>
    <mergeCell ref="A15:B15"/>
    <mergeCell ref="A19:A20"/>
    <mergeCell ref="B19:B20"/>
    <mergeCell ref="C19:C20"/>
    <mergeCell ref="D19:E19"/>
    <mergeCell ref="F19:F20"/>
    <mergeCell ref="G19:G20"/>
    <mergeCell ref="D6:E6"/>
    <mergeCell ref="F6:F7"/>
  </mergeCells>
  <printOptions horizontalCentered="1"/>
  <pageMargins left="0.70866141732283472" right="0" top="7.874015748031496E-2" bottom="0" header="0.31496062992125984" footer="0.31496062992125984"/>
  <pageSetup paperSize="9" scale="90" orientation="landscape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29</vt:i4>
      </vt:variant>
      <vt:variant>
        <vt:lpstr>ช่วงที่มีชื่อ</vt:lpstr>
      </vt:variant>
      <vt:variant>
        <vt:i4>2</vt:i4>
      </vt:variant>
    </vt:vector>
  </HeadingPairs>
  <TitlesOfParts>
    <vt:vector size="31" baseType="lpstr">
      <vt:lpstr>งบแสดงฐานะ</vt:lpstr>
      <vt:lpstr>ข้อมูลทั่วไป</vt:lpstr>
      <vt:lpstr>เหตุ2</vt:lpstr>
      <vt:lpstr>เหตุ3</vt:lpstr>
      <vt:lpstr>เหตุ4</vt:lpstr>
      <vt:lpstr>เหตุ5</vt:lpstr>
      <vt:lpstr>เหตุ6</vt:lpstr>
      <vt:lpstr>เหตุ7</vt:lpstr>
      <vt:lpstr>เหตุ8</vt:lpstr>
      <vt:lpstr>เหตุ9</vt:lpstr>
      <vt:lpstr>เหตุ9.1</vt:lpstr>
      <vt:lpstr>เหตุ9.2</vt:lpstr>
      <vt:lpstr>00410</vt:lpstr>
      <vt:lpstr>00110</vt:lpstr>
      <vt:lpstr>00120</vt:lpstr>
      <vt:lpstr>00210</vt:lpstr>
      <vt:lpstr>00220</vt:lpstr>
      <vt:lpstr>00240</vt:lpstr>
      <vt:lpstr>00250</vt:lpstr>
      <vt:lpstr>00260</vt:lpstr>
      <vt:lpstr>จ่ายจากรายรับแผนรวม</vt:lpstr>
      <vt:lpstr>รายจ่ายจากสะสม</vt:lpstr>
      <vt:lpstr>รายจ่ายเงินทุนสำรองเงินสะสม</vt:lpstr>
      <vt:lpstr>งบแสดงผลจ่ายจากรายรับ</vt:lpstr>
      <vt:lpstr>จ่ายจากเงินรายรับและเงินสะสม</vt:lpstr>
      <vt:lpstr>1.ครุภัณฑ์</vt:lpstr>
      <vt:lpstr>2.ที่ดินและสิ่งก่อสร้าง</vt:lpstr>
      <vt:lpstr>จ่ายจากเงินรายรับสะสมทุนสำรอง</vt:lpstr>
      <vt:lpstr>จ่ายจากเงินรายรับสะสมเงินกู้</vt:lpstr>
      <vt:lpstr>เหตุ3!Print_Titles</vt:lpstr>
      <vt:lpstr>เหตุ4!Print_Titles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</dc:creator>
  <cp:lastModifiedBy>Admin</cp:lastModifiedBy>
  <cp:lastPrinted>2019-11-12T04:37:03Z</cp:lastPrinted>
  <dcterms:created xsi:type="dcterms:W3CDTF">2018-08-14T03:44:01Z</dcterms:created>
  <dcterms:modified xsi:type="dcterms:W3CDTF">2019-11-12T04:41:57Z</dcterms:modified>
</cp:coreProperties>
</file>